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Тази_работна_книга" defaultThemeVersion="124226"/>
  <mc:AlternateContent xmlns:mc="http://schemas.openxmlformats.org/markup-compatibility/2006">
    <mc:Choice Requires="x15">
      <x15ac:absPath xmlns:x15ac="http://schemas.microsoft.com/office/spreadsheetml/2010/11/ac" url="D:\DEMOGRAFIA_NSI\За сайта динамични\"/>
    </mc:Choice>
  </mc:AlternateContent>
  <bookViews>
    <workbookView xWindow="480" yWindow="120" windowWidth="13812" windowHeight="8700" tabRatio="793" activeTab="10"/>
  </bookViews>
  <sheets>
    <sheet name="В.Търново" sheetId="7" r:id="rId1"/>
    <sheet name="Г.Оряховица" sheetId="35" r:id="rId2"/>
    <sheet name="Елена" sheetId="38" r:id="rId3"/>
    <sheet name="Златарица" sheetId="37" r:id="rId4"/>
    <sheet name="Лясковец" sheetId="51" r:id="rId5"/>
    <sheet name="Павликени" sheetId="50" r:id="rId6"/>
    <sheet name="П.Тръмбеш" sheetId="49" r:id="rId7"/>
    <sheet name="Свищов" sheetId="47" r:id="rId8"/>
    <sheet name="Стражица" sheetId="48" r:id="rId9"/>
    <sheet name="Сухиндол" sheetId="46" r:id="rId10"/>
    <sheet name="Област" sheetId="45" r:id="rId11"/>
  </sheets>
  <calcPr calcId="162913"/>
</workbook>
</file>

<file path=xl/calcChain.xml><?xml version="1.0" encoding="utf-8"?>
<calcChain xmlns="http://schemas.openxmlformats.org/spreadsheetml/2006/main">
  <c r="F38" i="45" l="1"/>
  <c r="F37" i="45"/>
  <c r="F36" i="45"/>
  <c r="F35" i="45"/>
  <c r="F34" i="45"/>
  <c r="F33" i="45"/>
  <c r="F32" i="45"/>
  <c r="F31" i="45"/>
  <c r="F30" i="45"/>
  <c r="F29" i="45"/>
  <c r="F28" i="45"/>
  <c r="F27" i="45"/>
  <c r="F26" i="45"/>
  <c r="F25" i="45"/>
  <c r="F24" i="45"/>
  <c r="F23" i="45"/>
  <c r="F22" i="45"/>
  <c r="F21" i="45"/>
  <c r="F20" i="45"/>
  <c r="F19" i="45"/>
  <c r="F18" i="45"/>
  <c r="F17" i="45"/>
  <c r="F16" i="45"/>
  <c r="F15" i="45"/>
  <c r="F14" i="45"/>
  <c r="F13" i="45"/>
  <c r="F12" i="45"/>
  <c r="F11" i="45"/>
  <c r="F10" i="45"/>
  <c r="F9" i="45"/>
  <c r="F8" i="45"/>
  <c r="F7" i="45"/>
  <c r="C38" i="45"/>
  <c r="C37" i="45"/>
  <c r="C36" i="45"/>
  <c r="C35" i="45"/>
  <c r="C34" i="45"/>
  <c r="C33" i="45"/>
  <c r="C32" i="45"/>
  <c r="C31" i="45"/>
  <c r="C30" i="45"/>
  <c r="C29" i="45"/>
  <c r="C28" i="45"/>
  <c r="C27" i="45"/>
  <c r="C26" i="45"/>
  <c r="C25" i="45"/>
  <c r="C24" i="45"/>
  <c r="C23" i="45"/>
  <c r="C22" i="45"/>
  <c r="C21" i="45"/>
  <c r="C20" i="45"/>
  <c r="C19" i="45"/>
  <c r="C18" i="45"/>
  <c r="C17" i="45"/>
  <c r="C16" i="45"/>
  <c r="C15" i="45"/>
  <c r="C14" i="45"/>
  <c r="C13" i="45"/>
  <c r="C12" i="45"/>
  <c r="C11" i="45"/>
  <c r="C10" i="45"/>
  <c r="C9" i="45"/>
  <c r="C8" i="45"/>
  <c r="C7" i="45"/>
  <c r="I38" i="45" l="1"/>
  <c r="G38" i="45"/>
  <c r="D38" i="45"/>
  <c r="I37" i="45"/>
  <c r="G37" i="45"/>
  <c r="D37" i="45"/>
  <c r="I36" i="45"/>
  <c r="G36" i="45"/>
  <c r="D36" i="45"/>
  <c r="G35" i="45"/>
  <c r="I35" i="45"/>
  <c r="D34" i="45"/>
  <c r="G33" i="45"/>
  <c r="D33" i="45"/>
  <c r="I33" i="45"/>
  <c r="D32" i="45"/>
  <c r="I32" i="45"/>
  <c r="G31" i="45"/>
  <c r="I31" i="45"/>
  <c r="D30" i="45"/>
  <c r="G29" i="45"/>
  <c r="I29" i="45"/>
  <c r="D28" i="45"/>
  <c r="G27" i="45"/>
  <c r="D27" i="45"/>
  <c r="I27" i="45"/>
  <c r="G26" i="45"/>
  <c r="D26" i="45"/>
  <c r="G25" i="45"/>
  <c r="D25" i="45"/>
  <c r="I25" i="45"/>
  <c r="G24" i="45"/>
  <c r="D24" i="45"/>
  <c r="G23" i="45"/>
  <c r="D23" i="45"/>
  <c r="I23" i="45"/>
  <c r="G22" i="45"/>
  <c r="D22" i="45"/>
  <c r="G21" i="45"/>
  <c r="D21" i="45"/>
  <c r="I21" i="45"/>
  <c r="G20" i="45"/>
  <c r="D20" i="45"/>
  <c r="G19" i="45"/>
  <c r="D19" i="45"/>
  <c r="I19" i="45"/>
  <c r="G18" i="45"/>
  <c r="D18" i="45"/>
  <c r="G17" i="45"/>
  <c r="D17" i="45"/>
  <c r="I17" i="45"/>
  <c r="G16" i="45"/>
  <c r="G15" i="45"/>
  <c r="G14" i="45"/>
  <c r="I14" i="45"/>
  <c r="D13" i="45"/>
  <c r="G12" i="45"/>
  <c r="I12" i="45"/>
  <c r="D11" i="45"/>
  <c r="I11" i="45"/>
  <c r="G10" i="45"/>
  <c r="I10" i="45"/>
  <c r="D9" i="45"/>
  <c r="I9" i="45"/>
  <c r="G8" i="45"/>
  <c r="D8" i="45"/>
  <c r="I8" i="45"/>
  <c r="F39" i="45"/>
  <c r="H13" i="45" s="1"/>
  <c r="D7" i="45"/>
  <c r="C39" i="45"/>
  <c r="E16" i="45" s="1"/>
  <c r="H9" i="45" l="1"/>
  <c r="H11" i="45"/>
  <c r="E39" i="45"/>
  <c r="E38" i="45"/>
  <c r="E36" i="45"/>
  <c r="D39" i="45"/>
  <c r="E37" i="45"/>
  <c r="E7" i="45"/>
  <c r="G7" i="45"/>
  <c r="I7" i="45"/>
  <c r="H8" i="45"/>
  <c r="E9" i="45"/>
  <c r="G9" i="45"/>
  <c r="D10" i="45"/>
  <c r="H10" i="45"/>
  <c r="E11" i="45"/>
  <c r="G11" i="45"/>
  <c r="D12" i="45"/>
  <c r="H12" i="45"/>
  <c r="E13" i="45"/>
  <c r="G13" i="45"/>
  <c r="I13" i="45"/>
  <c r="D14" i="45"/>
  <c r="H14" i="45"/>
  <c r="I15" i="45"/>
  <c r="E15" i="45"/>
  <c r="H32" i="45"/>
  <c r="G39" i="45"/>
  <c r="H38" i="45"/>
  <c r="H36" i="45"/>
  <c r="H39" i="45"/>
  <c r="H37" i="45"/>
  <c r="H7" i="45"/>
  <c r="E8" i="45"/>
  <c r="E10" i="45"/>
  <c r="E12" i="45"/>
  <c r="E14" i="45"/>
  <c r="D15" i="45"/>
  <c r="H15" i="45"/>
  <c r="D16" i="45"/>
  <c r="I16" i="45"/>
  <c r="H16" i="45"/>
  <c r="H18" i="45"/>
  <c r="H20" i="45"/>
  <c r="H22" i="45"/>
  <c r="H24" i="45"/>
  <c r="H26" i="45"/>
  <c r="H28" i="45"/>
  <c r="H30" i="45"/>
  <c r="H34" i="45"/>
  <c r="H17" i="45"/>
  <c r="E18" i="45"/>
  <c r="I18" i="45"/>
  <c r="H19" i="45"/>
  <c r="E20" i="45"/>
  <c r="I20" i="45"/>
  <c r="H21" i="45"/>
  <c r="E22" i="45"/>
  <c r="I22" i="45"/>
  <c r="H23" i="45"/>
  <c r="E24" i="45"/>
  <c r="I24" i="45"/>
  <c r="H25" i="45"/>
  <c r="E26" i="45"/>
  <c r="I26" i="45"/>
  <c r="H27" i="45"/>
  <c r="E28" i="45"/>
  <c r="G28" i="45"/>
  <c r="I28" i="45"/>
  <c r="D29" i="45"/>
  <c r="H29" i="45"/>
  <c r="E30" i="45"/>
  <c r="G30" i="45"/>
  <c r="I30" i="45"/>
  <c r="D31" i="45"/>
  <c r="H31" i="45"/>
  <c r="E32" i="45"/>
  <c r="G32" i="45"/>
  <c r="H33" i="45"/>
  <c r="E34" i="45"/>
  <c r="G34" i="45"/>
  <c r="I34" i="45"/>
  <c r="D35" i="45"/>
  <c r="H35" i="45"/>
  <c r="E17" i="45"/>
  <c r="E19" i="45"/>
  <c r="E21" i="45"/>
  <c r="E23" i="45"/>
  <c r="E25" i="45"/>
  <c r="E27" i="45"/>
  <c r="E29" i="45"/>
  <c r="E31" i="45"/>
  <c r="E33" i="45"/>
  <c r="E35" i="45"/>
  <c r="I39" i="45" l="1"/>
  <c r="K28" i="45" s="1"/>
  <c r="K16" i="45" l="1"/>
  <c r="K20" i="45"/>
  <c r="K24" i="45"/>
  <c r="K30" i="45"/>
  <c r="K34" i="45"/>
  <c r="K7" i="45"/>
  <c r="K15" i="45"/>
  <c r="K13" i="45"/>
  <c r="K18" i="45"/>
  <c r="K22" i="45"/>
  <c r="K26" i="45"/>
  <c r="K39" i="45"/>
  <c r="K12" i="45"/>
  <c r="K14" i="45"/>
  <c r="K8" i="45"/>
  <c r="K10" i="45"/>
  <c r="K29" i="45"/>
  <c r="K31" i="45"/>
  <c r="K17" i="45"/>
  <c r="K21" i="45"/>
  <c r="K25" i="45"/>
  <c r="K37" i="45"/>
  <c r="K38" i="45"/>
  <c r="K9" i="45"/>
  <c r="K11" i="45"/>
  <c r="K32" i="45"/>
  <c r="K35" i="45"/>
  <c r="K19" i="45"/>
  <c r="K23" i="45"/>
  <c r="K27" i="45"/>
  <c r="K33" i="45"/>
  <c r="K36" i="45"/>
  <c r="G39" i="51" l="1"/>
  <c r="E39" i="51"/>
  <c r="I38" i="51"/>
  <c r="H38" i="51"/>
  <c r="G38" i="51"/>
  <c r="E38" i="51"/>
  <c r="D38" i="51"/>
  <c r="I37" i="51"/>
  <c r="G37" i="51"/>
  <c r="E37" i="51"/>
  <c r="D37" i="51"/>
  <c r="I36" i="51"/>
  <c r="G36" i="51"/>
  <c r="E36" i="51"/>
  <c r="D36" i="51"/>
  <c r="I35" i="51"/>
  <c r="G35" i="51"/>
  <c r="E35" i="51"/>
  <c r="D35" i="51"/>
  <c r="I34" i="51"/>
  <c r="G34" i="51"/>
  <c r="E34" i="51"/>
  <c r="D34" i="51"/>
  <c r="I33" i="51"/>
  <c r="G33" i="51"/>
  <c r="E33" i="51"/>
  <c r="D33" i="51"/>
  <c r="I32" i="51"/>
  <c r="G32" i="51"/>
  <c r="E32" i="51"/>
  <c r="D32" i="51"/>
  <c r="I31" i="51"/>
  <c r="H31" i="51"/>
  <c r="G31" i="51"/>
  <c r="D31" i="51"/>
  <c r="I30" i="51"/>
  <c r="H30" i="51"/>
  <c r="G30" i="51"/>
  <c r="D30" i="51"/>
  <c r="I29" i="51"/>
  <c r="H29" i="51"/>
  <c r="G29" i="51"/>
  <c r="D29" i="51"/>
  <c r="I28" i="51"/>
  <c r="H28" i="51"/>
  <c r="G28" i="51"/>
  <c r="D28" i="51"/>
  <c r="I27" i="51"/>
  <c r="H27" i="51"/>
  <c r="G27" i="51"/>
  <c r="D27" i="51"/>
  <c r="I26" i="51"/>
  <c r="H26" i="51"/>
  <c r="G26" i="51"/>
  <c r="D26" i="51"/>
  <c r="I25" i="51"/>
  <c r="H25" i="51"/>
  <c r="G25" i="51"/>
  <c r="D25" i="51"/>
  <c r="I24" i="51"/>
  <c r="H24" i="51"/>
  <c r="G24" i="51"/>
  <c r="D24" i="51"/>
  <c r="I23" i="51"/>
  <c r="H23" i="51"/>
  <c r="G23" i="51"/>
  <c r="D23" i="51"/>
  <c r="I22" i="51"/>
  <c r="H22" i="51"/>
  <c r="G22" i="51"/>
  <c r="D22" i="51"/>
  <c r="I21" i="51"/>
  <c r="H21" i="51"/>
  <c r="G21" i="51"/>
  <c r="D21" i="51"/>
  <c r="I20" i="51"/>
  <c r="H20" i="51"/>
  <c r="G20" i="51"/>
  <c r="D20" i="51"/>
  <c r="I19" i="51"/>
  <c r="H19" i="51"/>
  <c r="G19" i="51"/>
  <c r="D19" i="51"/>
  <c r="I18" i="51"/>
  <c r="H18" i="51"/>
  <c r="G18" i="51"/>
  <c r="D18" i="51"/>
  <c r="I17" i="51"/>
  <c r="H17" i="51"/>
  <c r="G17" i="51"/>
  <c r="D17" i="51"/>
  <c r="I16" i="51"/>
  <c r="H16" i="51"/>
  <c r="G16" i="51"/>
  <c r="D16" i="51"/>
  <c r="I15" i="51"/>
  <c r="H15" i="51"/>
  <c r="G15" i="51"/>
  <c r="D15" i="51"/>
  <c r="I14" i="51"/>
  <c r="H14" i="51"/>
  <c r="G14" i="51"/>
  <c r="D14" i="51"/>
  <c r="I13" i="51"/>
  <c r="H13" i="51"/>
  <c r="G13" i="51"/>
  <c r="D13" i="51"/>
  <c r="I12" i="51"/>
  <c r="H12" i="51"/>
  <c r="G12" i="51"/>
  <c r="D12" i="51"/>
  <c r="I11" i="51"/>
  <c r="H11" i="51"/>
  <c r="G11" i="51"/>
  <c r="D11" i="51"/>
  <c r="I10" i="51"/>
  <c r="H10" i="51"/>
  <c r="G10" i="51"/>
  <c r="D10" i="51"/>
  <c r="I9" i="51"/>
  <c r="H9" i="51"/>
  <c r="G9" i="51"/>
  <c r="D9" i="51"/>
  <c r="I8" i="51"/>
  <c r="H8" i="51"/>
  <c r="G8" i="51"/>
  <c r="D8" i="51"/>
  <c r="I7" i="51"/>
  <c r="H7" i="51"/>
  <c r="G7" i="51"/>
  <c r="D7" i="51"/>
  <c r="J28" i="51"/>
  <c r="E16" i="51" l="1"/>
  <c r="E8" i="51"/>
  <c r="E24" i="51"/>
  <c r="E12" i="51"/>
  <c r="E20" i="51"/>
  <c r="E28" i="51"/>
  <c r="E10" i="51"/>
  <c r="E14" i="51"/>
  <c r="E18" i="51"/>
  <c r="E22" i="51"/>
  <c r="E26" i="51"/>
  <c r="E30" i="51"/>
  <c r="E7" i="51"/>
  <c r="E9" i="51"/>
  <c r="E11" i="51"/>
  <c r="E13" i="51"/>
  <c r="E15" i="51"/>
  <c r="E17" i="51"/>
  <c r="E19" i="51"/>
  <c r="E21" i="51"/>
  <c r="E23" i="51"/>
  <c r="E25" i="51"/>
  <c r="E27" i="51"/>
  <c r="E29" i="51"/>
  <c r="E31" i="51"/>
  <c r="J30" i="51"/>
  <c r="J38" i="51"/>
  <c r="D39" i="51"/>
  <c r="J32" i="51"/>
  <c r="J34" i="51"/>
  <c r="J36" i="51"/>
  <c r="H34" i="51"/>
  <c r="H32" i="51"/>
  <c r="H36" i="51"/>
  <c r="H33" i="51"/>
  <c r="H35" i="51"/>
  <c r="H37" i="51"/>
  <c r="I39" i="51"/>
  <c r="K10" i="51" s="1"/>
  <c r="J7" i="51"/>
  <c r="J9" i="51"/>
  <c r="J11" i="51"/>
  <c r="J13" i="51"/>
  <c r="J15" i="51"/>
  <c r="J17" i="51"/>
  <c r="J19" i="51"/>
  <c r="J21" i="51"/>
  <c r="J23" i="51"/>
  <c r="J25" i="51"/>
  <c r="J27" i="51"/>
  <c r="J29" i="51"/>
  <c r="J31" i="51"/>
  <c r="J33" i="51"/>
  <c r="J35" i="51"/>
  <c r="J37" i="51"/>
  <c r="H39" i="51"/>
  <c r="J8" i="51"/>
  <c r="J10" i="51"/>
  <c r="J12" i="51"/>
  <c r="J14" i="51"/>
  <c r="J16" i="51"/>
  <c r="J18" i="51"/>
  <c r="J20" i="51"/>
  <c r="J22" i="51"/>
  <c r="J24" i="51"/>
  <c r="J26" i="51"/>
  <c r="G39" i="46"/>
  <c r="E37" i="46"/>
  <c r="I38" i="46"/>
  <c r="G38" i="46"/>
  <c r="D38" i="46"/>
  <c r="I37" i="46"/>
  <c r="G37" i="46"/>
  <c r="D37" i="46"/>
  <c r="I36" i="46"/>
  <c r="G36" i="46"/>
  <c r="D36" i="46"/>
  <c r="H36" i="48"/>
  <c r="E39" i="48"/>
  <c r="I38" i="48"/>
  <c r="G38" i="48"/>
  <c r="D38" i="48"/>
  <c r="I37" i="48"/>
  <c r="G37" i="48"/>
  <c r="D37" i="48"/>
  <c r="I36" i="48"/>
  <c r="G36" i="48"/>
  <c r="D36" i="48"/>
  <c r="H39" i="47"/>
  <c r="E37" i="47"/>
  <c r="I38" i="47"/>
  <c r="G38" i="47"/>
  <c r="D38" i="47"/>
  <c r="I37" i="47"/>
  <c r="G37" i="47"/>
  <c r="D37" i="47"/>
  <c r="I36" i="47"/>
  <c r="G36" i="47"/>
  <c r="D36" i="47"/>
  <c r="H39" i="49"/>
  <c r="E37" i="49"/>
  <c r="I38" i="49"/>
  <c r="G38" i="49"/>
  <c r="D38" i="49"/>
  <c r="I37" i="49"/>
  <c r="G37" i="49"/>
  <c r="D37" i="49"/>
  <c r="I36" i="49"/>
  <c r="G36" i="49"/>
  <c r="D36" i="49"/>
  <c r="H39" i="50"/>
  <c r="E37" i="50"/>
  <c r="I38" i="50"/>
  <c r="G38" i="50"/>
  <c r="D38" i="50"/>
  <c r="I37" i="50"/>
  <c r="G37" i="50"/>
  <c r="D37" i="50"/>
  <c r="I36" i="50"/>
  <c r="G36" i="50"/>
  <c r="D36" i="50"/>
  <c r="G39" i="37"/>
  <c r="D39" i="37"/>
  <c r="I38" i="37"/>
  <c r="G38" i="37"/>
  <c r="D38" i="37"/>
  <c r="I37" i="37"/>
  <c r="G37" i="37"/>
  <c r="D37" i="37"/>
  <c r="I36" i="37"/>
  <c r="G36" i="37"/>
  <c r="D36" i="37"/>
  <c r="G39" i="38"/>
  <c r="E37" i="38"/>
  <c r="I38" i="38"/>
  <c r="G38" i="38"/>
  <c r="D38" i="38"/>
  <c r="I37" i="38"/>
  <c r="G37" i="38"/>
  <c r="D37" i="38"/>
  <c r="I36" i="38"/>
  <c r="G36" i="38"/>
  <c r="D36" i="38"/>
  <c r="G39" i="35"/>
  <c r="E39" i="35"/>
  <c r="I38" i="35"/>
  <c r="G38" i="35"/>
  <c r="D38" i="35"/>
  <c r="I37" i="35"/>
  <c r="G37" i="35"/>
  <c r="D37" i="35"/>
  <c r="I36" i="35"/>
  <c r="G36" i="35"/>
  <c r="D36" i="35"/>
  <c r="H36" i="7"/>
  <c r="I38" i="7"/>
  <c r="G38" i="7"/>
  <c r="D38" i="7"/>
  <c r="I36" i="7"/>
  <c r="G36" i="7"/>
  <c r="D36" i="7"/>
  <c r="I37" i="7"/>
  <c r="G37" i="7"/>
  <c r="D37" i="7"/>
  <c r="E37" i="7"/>
  <c r="E36" i="46" l="1"/>
  <c r="E36" i="50"/>
  <c r="E38" i="37"/>
  <c r="E36" i="38"/>
  <c r="K35" i="51"/>
  <c r="K19" i="51"/>
  <c r="K27" i="51"/>
  <c r="K11" i="51"/>
  <c r="K7" i="51"/>
  <c r="K38" i="51"/>
  <c r="K36" i="51"/>
  <c r="K34" i="51"/>
  <c r="K32" i="51"/>
  <c r="K30" i="51"/>
  <c r="K31" i="51"/>
  <c r="K23" i="51"/>
  <c r="K15" i="51"/>
  <c r="J39" i="51"/>
  <c r="K12" i="51"/>
  <c r="K37" i="51"/>
  <c r="K33" i="51"/>
  <c r="K29" i="51"/>
  <c r="K25" i="51"/>
  <c r="K21" i="51"/>
  <c r="K17" i="51"/>
  <c r="K13" i="51"/>
  <c r="K9" i="51"/>
  <c r="K39" i="51"/>
  <c r="K28" i="51"/>
  <c r="K20" i="51"/>
  <c r="K24" i="51"/>
  <c r="K16" i="51"/>
  <c r="K8" i="51"/>
  <c r="K26" i="51"/>
  <c r="K22" i="51"/>
  <c r="K18" i="51"/>
  <c r="K14" i="51"/>
  <c r="E36" i="35"/>
  <c r="E37" i="35"/>
  <c r="E38" i="35"/>
  <c r="D39" i="35"/>
  <c r="H36" i="38"/>
  <c r="H36" i="46"/>
  <c r="H39" i="46"/>
  <c r="H39" i="38"/>
  <c r="E36" i="37"/>
  <c r="E37" i="37"/>
  <c r="E39" i="37"/>
  <c r="H38" i="35"/>
  <c r="H37" i="46"/>
  <c r="H38" i="46"/>
  <c r="H36" i="47"/>
  <c r="H37" i="47"/>
  <c r="H38" i="47"/>
  <c r="G39" i="47"/>
  <c r="H36" i="49"/>
  <c r="H37" i="49"/>
  <c r="H38" i="49"/>
  <c r="G39" i="49"/>
  <c r="H36" i="50"/>
  <c r="H37" i="50"/>
  <c r="H38" i="50"/>
  <c r="G39" i="50"/>
  <c r="H37" i="38"/>
  <c r="H38" i="38"/>
  <c r="H36" i="35"/>
  <c r="H39" i="35"/>
  <c r="H37" i="35"/>
  <c r="E36" i="48"/>
  <c r="E37" i="48"/>
  <c r="E36" i="47"/>
  <c r="D39" i="47"/>
  <c r="E36" i="49"/>
  <c r="E38" i="7"/>
  <c r="E38" i="46"/>
  <c r="E39" i="46"/>
  <c r="D39" i="46"/>
  <c r="H38" i="48"/>
  <c r="G39" i="48"/>
  <c r="H37" i="48"/>
  <c r="D39" i="48"/>
  <c r="H39" i="48"/>
  <c r="E38" i="48"/>
  <c r="E38" i="47"/>
  <c r="E39" i="47"/>
  <c r="E38" i="49"/>
  <c r="E39" i="49"/>
  <c r="D39" i="49"/>
  <c r="E38" i="50"/>
  <c r="E39" i="50"/>
  <c r="D39" i="50"/>
  <c r="H37" i="37"/>
  <c r="H39" i="37"/>
  <c r="H36" i="37"/>
  <c r="H38" i="37"/>
  <c r="E38" i="38"/>
  <c r="E39" i="38"/>
  <c r="D39" i="38"/>
  <c r="H37" i="7"/>
  <c r="H38" i="7"/>
  <c r="E36" i="7"/>
  <c r="E15" i="7" l="1"/>
  <c r="H29" i="7"/>
  <c r="I7" i="35"/>
  <c r="I9" i="35"/>
  <c r="I11" i="35"/>
  <c r="I12" i="35"/>
  <c r="I14" i="35"/>
  <c r="I15" i="35"/>
  <c r="I16" i="35"/>
  <c r="I17" i="35"/>
  <c r="I18" i="35"/>
  <c r="I22" i="35"/>
  <c r="I26" i="35"/>
  <c r="I27" i="35"/>
  <c r="I28" i="35"/>
  <c r="I29" i="35"/>
  <c r="I31" i="35"/>
  <c r="I32" i="35"/>
  <c r="I33" i="35"/>
  <c r="I34" i="35"/>
  <c r="I35" i="35"/>
  <c r="I7" i="7"/>
  <c r="I9" i="7"/>
  <c r="I11" i="7"/>
  <c r="I12" i="7"/>
  <c r="I14" i="7"/>
  <c r="I15" i="7"/>
  <c r="I16" i="7"/>
  <c r="J16" i="7" s="1"/>
  <c r="I17" i="7"/>
  <c r="I18" i="7"/>
  <c r="I22" i="7"/>
  <c r="I26" i="7"/>
  <c r="I27" i="7"/>
  <c r="I28" i="7"/>
  <c r="I29" i="7"/>
  <c r="I31" i="7"/>
  <c r="I32" i="7"/>
  <c r="I33" i="7"/>
  <c r="I34" i="7"/>
  <c r="I35" i="7"/>
  <c r="H7" i="35"/>
  <c r="E10" i="35"/>
  <c r="E30" i="37"/>
  <c r="E11" i="50"/>
  <c r="E12" i="47"/>
  <c r="E16" i="48"/>
  <c r="I14" i="48"/>
  <c r="I15" i="48"/>
  <c r="I16" i="48"/>
  <c r="I7" i="48"/>
  <c r="I8" i="35"/>
  <c r="I8" i="48"/>
  <c r="I9" i="48"/>
  <c r="I10" i="35"/>
  <c r="I10" i="48"/>
  <c r="I11" i="48"/>
  <c r="G12" i="47"/>
  <c r="I35" i="38"/>
  <c r="I35" i="37"/>
  <c r="J35" i="37" s="1"/>
  <c r="I34" i="38"/>
  <c r="I34" i="37"/>
  <c r="I33" i="38"/>
  <c r="I33" i="37"/>
  <c r="I32" i="38"/>
  <c r="I32" i="37"/>
  <c r="I31" i="38"/>
  <c r="I31" i="37"/>
  <c r="I30" i="38"/>
  <c r="I30" i="37"/>
  <c r="J30" i="37" s="1"/>
  <c r="I29" i="38"/>
  <c r="I29" i="37"/>
  <c r="I28" i="38"/>
  <c r="I28" i="37"/>
  <c r="I27" i="38"/>
  <c r="I27" i="37"/>
  <c r="I26" i="38"/>
  <c r="J26" i="38" s="1"/>
  <c r="I26" i="37"/>
  <c r="J26" i="37" s="1"/>
  <c r="I25" i="38"/>
  <c r="I25" i="37"/>
  <c r="I24" i="38"/>
  <c r="J24" i="38" s="1"/>
  <c r="I24" i="37"/>
  <c r="I23" i="38"/>
  <c r="I23" i="37"/>
  <c r="I22" i="38"/>
  <c r="I22" i="37"/>
  <c r="I21" i="38"/>
  <c r="I21" i="37"/>
  <c r="I20" i="38"/>
  <c r="I20" i="37"/>
  <c r="I19" i="38"/>
  <c r="I19" i="37"/>
  <c r="I18" i="38"/>
  <c r="I18" i="37"/>
  <c r="I17" i="38"/>
  <c r="I17" i="37"/>
  <c r="I16" i="38"/>
  <c r="I16" i="37"/>
  <c r="I15" i="38"/>
  <c r="I15" i="37"/>
  <c r="I14" i="38"/>
  <c r="I14" i="37"/>
  <c r="I13" i="38"/>
  <c r="I13" i="37"/>
  <c r="I12" i="38"/>
  <c r="I12" i="37"/>
  <c r="I11" i="38"/>
  <c r="I11" i="37"/>
  <c r="I10" i="38"/>
  <c r="J10" i="38" s="1"/>
  <c r="I10" i="37"/>
  <c r="J10" i="37" s="1"/>
  <c r="I9" i="38"/>
  <c r="I9" i="37"/>
  <c r="I8" i="38"/>
  <c r="I8" i="37"/>
  <c r="I7" i="38"/>
  <c r="I7" i="37"/>
  <c r="I35" i="48"/>
  <c r="I34" i="48"/>
  <c r="I33" i="48"/>
  <c r="I32" i="48"/>
  <c r="I31" i="48"/>
  <c r="I30" i="35"/>
  <c r="I30" i="48"/>
  <c r="J30" i="48" s="1"/>
  <c r="I29" i="48"/>
  <c r="I28" i="48"/>
  <c r="I27" i="48"/>
  <c r="I26" i="48"/>
  <c r="I25" i="35"/>
  <c r="I25" i="48"/>
  <c r="I24" i="35"/>
  <c r="I24" i="48"/>
  <c r="J24" i="48" s="1"/>
  <c r="I23" i="35"/>
  <c r="I23" i="48"/>
  <c r="I22" i="48"/>
  <c r="I21" i="35"/>
  <c r="I21" i="48"/>
  <c r="J21" i="48" s="1"/>
  <c r="I20" i="35"/>
  <c r="J20" i="35" s="1"/>
  <c r="I20" i="48"/>
  <c r="I19" i="35"/>
  <c r="I19" i="48"/>
  <c r="I18" i="48"/>
  <c r="I17" i="48"/>
  <c r="I13" i="35"/>
  <c r="I13" i="48"/>
  <c r="I12" i="48"/>
  <c r="I35" i="50"/>
  <c r="I35" i="46"/>
  <c r="I34" i="50"/>
  <c r="I34" i="46"/>
  <c r="I33" i="50"/>
  <c r="I33" i="46"/>
  <c r="I32" i="50"/>
  <c r="I32" i="46"/>
  <c r="I31" i="50"/>
  <c r="I31" i="46"/>
  <c r="I30" i="50"/>
  <c r="I30" i="46"/>
  <c r="I29" i="50"/>
  <c r="I29" i="46"/>
  <c r="I28" i="50"/>
  <c r="I28" i="46"/>
  <c r="I27" i="50"/>
  <c r="J27" i="50" s="1"/>
  <c r="I27" i="46"/>
  <c r="I26" i="50"/>
  <c r="I26" i="46"/>
  <c r="I25" i="50"/>
  <c r="J25" i="50" s="1"/>
  <c r="I25" i="46"/>
  <c r="I24" i="50"/>
  <c r="I24" i="46"/>
  <c r="I23" i="50"/>
  <c r="I23" i="46"/>
  <c r="I22" i="50"/>
  <c r="I22" i="46"/>
  <c r="I21" i="50"/>
  <c r="J21" i="50" s="1"/>
  <c r="I21" i="46"/>
  <c r="I20" i="50"/>
  <c r="I20" i="46"/>
  <c r="I19" i="50"/>
  <c r="J19" i="50" s="1"/>
  <c r="I19" i="46"/>
  <c r="I18" i="50"/>
  <c r="I18" i="46"/>
  <c r="I17" i="50"/>
  <c r="I17" i="46"/>
  <c r="I16" i="50"/>
  <c r="I16" i="46"/>
  <c r="I15" i="50"/>
  <c r="J15" i="50" s="1"/>
  <c r="I15" i="46"/>
  <c r="I14" i="50"/>
  <c r="I14" i="46"/>
  <c r="I13" i="50"/>
  <c r="I13" i="46"/>
  <c r="I12" i="50"/>
  <c r="I12" i="46"/>
  <c r="I11" i="50"/>
  <c r="J11" i="50" s="1"/>
  <c r="I11" i="46"/>
  <c r="I10" i="50"/>
  <c r="I10" i="46"/>
  <c r="I9" i="50"/>
  <c r="I9" i="46"/>
  <c r="I8" i="50"/>
  <c r="I8" i="46"/>
  <c r="I7" i="50"/>
  <c r="I7" i="46"/>
  <c r="H11" i="38"/>
  <c r="H8" i="50"/>
  <c r="H13" i="48"/>
  <c r="H7" i="46"/>
  <c r="D7" i="50"/>
  <c r="G7" i="50"/>
  <c r="D8" i="50"/>
  <c r="G8" i="50"/>
  <c r="D9" i="50"/>
  <c r="G9" i="50"/>
  <c r="D10" i="50"/>
  <c r="G10" i="50"/>
  <c r="D11" i="50"/>
  <c r="G11" i="50"/>
  <c r="D12" i="50"/>
  <c r="G12" i="50"/>
  <c r="D13" i="50"/>
  <c r="G13" i="50"/>
  <c r="D14" i="50"/>
  <c r="G14" i="50"/>
  <c r="D15" i="50"/>
  <c r="G15" i="50"/>
  <c r="D16" i="50"/>
  <c r="G16" i="50"/>
  <c r="D17" i="50"/>
  <c r="G17" i="50"/>
  <c r="D18" i="50"/>
  <c r="G18" i="50"/>
  <c r="D19" i="50"/>
  <c r="G19" i="50"/>
  <c r="D20" i="50"/>
  <c r="G20" i="50"/>
  <c r="D21" i="50"/>
  <c r="G21" i="50"/>
  <c r="D22" i="50"/>
  <c r="G22" i="50"/>
  <c r="D23" i="50"/>
  <c r="G23" i="50"/>
  <c r="D24" i="50"/>
  <c r="G24" i="50"/>
  <c r="D25" i="50"/>
  <c r="G25" i="50"/>
  <c r="D26" i="50"/>
  <c r="G26" i="50"/>
  <c r="D27" i="50"/>
  <c r="G27" i="50"/>
  <c r="D28" i="50"/>
  <c r="G28" i="50"/>
  <c r="D29" i="50"/>
  <c r="G29" i="50"/>
  <c r="D30" i="50"/>
  <c r="G30" i="50"/>
  <c r="D31" i="50"/>
  <c r="G31" i="50"/>
  <c r="D32" i="50"/>
  <c r="G32" i="50"/>
  <c r="D33" i="50"/>
  <c r="G33" i="50"/>
  <c r="D34" i="50"/>
  <c r="G34" i="50"/>
  <c r="D35" i="50"/>
  <c r="G35" i="50"/>
  <c r="D7" i="49"/>
  <c r="G7" i="49"/>
  <c r="I7" i="49"/>
  <c r="I9" i="49"/>
  <c r="I11" i="49"/>
  <c r="I12" i="49"/>
  <c r="J12" i="49" s="1"/>
  <c r="I14" i="49"/>
  <c r="I15" i="49"/>
  <c r="I16" i="49"/>
  <c r="I17" i="49"/>
  <c r="I18" i="49"/>
  <c r="I22" i="49"/>
  <c r="I26" i="49"/>
  <c r="I27" i="49"/>
  <c r="I28" i="49"/>
  <c r="I29" i="49"/>
  <c r="I31" i="49"/>
  <c r="I33" i="49"/>
  <c r="I34" i="49"/>
  <c r="I35" i="49"/>
  <c r="I32" i="49"/>
  <c r="J32" i="49" s="1"/>
  <c r="D8" i="49"/>
  <c r="G8" i="49"/>
  <c r="I8" i="49"/>
  <c r="J8" i="49" s="1"/>
  <c r="D9" i="49"/>
  <c r="G9" i="49"/>
  <c r="D10" i="49"/>
  <c r="G10" i="49"/>
  <c r="I10" i="49"/>
  <c r="D11" i="49"/>
  <c r="G11" i="49"/>
  <c r="D12" i="49"/>
  <c r="G12" i="49"/>
  <c r="D13" i="49"/>
  <c r="G13" i="49"/>
  <c r="I13" i="49"/>
  <c r="D14" i="49"/>
  <c r="G14" i="49"/>
  <c r="D15" i="49"/>
  <c r="G15" i="49"/>
  <c r="D16" i="49"/>
  <c r="G16" i="49"/>
  <c r="D17" i="49"/>
  <c r="G17" i="49"/>
  <c r="D18" i="49"/>
  <c r="G18" i="49"/>
  <c r="D19" i="49"/>
  <c r="G19" i="49"/>
  <c r="I19" i="49"/>
  <c r="D20" i="49"/>
  <c r="G20" i="49"/>
  <c r="I20" i="49"/>
  <c r="D21" i="49"/>
  <c r="G21" i="49"/>
  <c r="I21" i="49"/>
  <c r="D22" i="49"/>
  <c r="G22" i="49"/>
  <c r="D23" i="49"/>
  <c r="G23" i="49"/>
  <c r="I23" i="49"/>
  <c r="D24" i="49"/>
  <c r="G24" i="49"/>
  <c r="I24" i="49"/>
  <c r="D25" i="49"/>
  <c r="G25" i="49"/>
  <c r="I25" i="49"/>
  <c r="D26" i="49"/>
  <c r="G26" i="49"/>
  <c r="D27" i="49"/>
  <c r="G27" i="49"/>
  <c r="D28" i="49"/>
  <c r="G28" i="49"/>
  <c r="D29" i="49"/>
  <c r="G29" i="49"/>
  <c r="D30" i="49"/>
  <c r="G30" i="49"/>
  <c r="I30" i="49"/>
  <c r="D31" i="49"/>
  <c r="G31" i="49"/>
  <c r="D32" i="49"/>
  <c r="G32" i="49"/>
  <c r="D33" i="49"/>
  <c r="G33" i="49"/>
  <c r="D34" i="49"/>
  <c r="G34" i="49"/>
  <c r="D35" i="49"/>
  <c r="G35" i="49"/>
  <c r="D7" i="48"/>
  <c r="G7" i="48"/>
  <c r="D8" i="48"/>
  <c r="G8" i="48"/>
  <c r="D9" i="48"/>
  <c r="G9" i="48"/>
  <c r="D10" i="48"/>
  <c r="G10" i="48"/>
  <c r="D11" i="48"/>
  <c r="G11" i="48"/>
  <c r="D12" i="48"/>
  <c r="G12" i="48"/>
  <c r="D13" i="48"/>
  <c r="G13" i="48"/>
  <c r="D14" i="48"/>
  <c r="G14" i="48"/>
  <c r="D15" i="48"/>
  <c r="G15" i="48"/>
  <c r="D16" i="48"/>
  <c r="G16" i="48"/>
  <c r="D17" i="48"/>
  <c r="G17" i="48"/>
  <c r="D18" i="48"/>
  <c r="G18" i="48"/>
  <c r="D19" i="48"/>
  <c r="G19" i="48"/>
  <c r="D20" i="48"/>
  <c r="G20" i="48"/>
  <c r="D21" i="48"/>
  <c r="G21" i="48"/>
  <c r="D22" i="48"/>
  <c r="G22" i="48"/>
  <c r="D23" i="48"/>
  <c r="G23" i="48"/>
  <c r="D24" i="48"/>
  <c r="G24" i="48"/>
  <c r="D25" i="48"/>
  <c r="G25" i="48"/>
  <c r="D26" i="48"/>
  <c r="G26" i="48"/>
  <c r="D27" i="48"/>
  <c r="G27" i="48"/>
  <c r="D28" i="48"/>
  <c r="G28" i="48"/>
  <c r="D29" i="48"/>
  <c r="G29" i="48"/>
  <c r="D30" i="48"/>
  <c r="G30" i="48"/>
  <c r="D31" i="48"/>
  <c r="G31" i="48"/>
  <c r="D32" i="48"/>
  <c r="G32" i="48"/>
  <c r="D33" i="48"/>
  <c r="G33" i="48"/>
  <c r="D34" i="48"/>
  <c r="G34" i="48"/>
  <c r="D35" i="48"/>
  <c r="G35" i="48"/>
  <c r="D7" i="47"/>
  <c r="G7" i="47"/>
  <c r="I7" i="47"/>
  <c r="I9" i="47"/>
  <c r="I11" i="47"/>
  <c r="I12" i="47"/>
  <c r="I14" i="47"/>
  <c r="I15" i="47"/>
  <c r="I16" i="47"/>
  <c r="I17" i="47"/>
  <c r="I18" i="47"/>
  <c r="I22" i="47"/>
  <c r="I26" i="47"/>
  <c r="I27" i="47"/>
  <c r="J27" i="47" s="1"/>
  <c r="I28" i="47"/>
  <c r="I29" i="47"/>
  <c r="I31" i="47"/>
  <c r="I32" i="47"/>
  <c r="I33" i="47"/>
  <c r="I34" i="47"/>
  <c r="I35" i="47"/>
  <c r="D8" i="47"/>
  <c r="G8" i="47"/>
  <c r="I8" i="47"/>
  <c r="D9" i="47"/>
  <c r="G9" i="47"/>
  <c r="D10" i="47"/>
  <c r="G10" i="47"/>
  <c r="I10" i="47"/>
  <c r="D11" i="47"/>
  <c r="G11" i="47"/>
  <c r="D12" i="47"/>
  <c r="D13" i="47"/>
  <c r="G13" i="47"/>
  <c r="I13" i="47"/>
  <c r="D14" i="47"/>
  <c r="G14" i="47"/>
  <c r="D15" i="47"/>
  <c r="G15" i="47"/>
  <c r="D16" i="47"/>
  <c r="G16" i="47"/>
  <c r="D17" i="47"/>
  <c r="G17" i="47"/>
  <c r="D18" i="47"/>
  <c r="G18" i="47"/>
  <c r="D19" i="47"/>
  <c r="G19" i="47"/>
  <c r="I19" i="47"/>
  <c r="D20" i="47"/>
  <c r="G20" i="47"/>
  <c r="I20" i="47"/>
  <c r="D21" i="47"/>
  <c r="G21" i="47"/>
  <c r="I21" i="47"/>
  <c r="D22" i="47"/>
  <c r="G22" i="47"/>
  <c r="D23" i="47"/>
  <c r="G23" i="47"/>
  <c r="I23" i="47"/>
  <c r="D24" i="47"/>
  <c r="G24" i="47"/>
  <c r="I24" i="47"/>
  <c r="D25" i="47"/>
  <c r="G25" i="47"/>
  <c r="I25" i="47"/>
  <c r="D26" i="47"/>
  <c r="G26" i="47"/>
  <c r="D27" i="47"/>
  <c r="G27" i="47"/>
  <c r="D28" i="47"/>
  <c r="G28" i="47"/>
  <c r="D29" i="47"/>
  <c r="G29" i="47"/>
  <c r="D30" i="47"/>
  <c r="G30" i="47"/>
  <c r="I30" i="47"/>
  <c r="D31" i="47"/>
  <c r="G31" i="47"/>
  <c r="D32" i="47"/>
  <c r="G32" i="47"/>
  <c r="D33" i="47"/>
  <c r="G33" i="47"/>
  <c r="D34" i="47"/>
  <c r="G34" i="47"/>
  <c r="D35" i="47"/>
  <c r="G35" i="47"/>
  <c r="D7" i="46"/>
  <c r="G7" i="46"/>
  <c r="D8" i="46"/>
  <c r="G8" i="46"/>
  <c r="D9" i="46"/>
  <c r="G9" i="46"/>
  <c r="D10" i="46"/>
  <c r="G10" i="46"/>
  <c r="D11" i="46"/>
  <c r="G11" i="46"/>
  <c r="D12" i="46"/>
  <c r="G12" i="46"/>
  <c r="D13" i="46"/>
  <c r="G13" i="46"/>
  <c r="D14" i="46"/>
  <c r="G14" i="46"/>
  <c r="D15" i="46"/>
  <c r="G15" i="46"/>
  <c r="D16" i="46"/>
  <c r="G16" i="46"/>
  <c r="D17" i="46"/>
  <c r="G17" i="46"/>
  <c r="D18" i="46"/>
  <c r="G18" i="46"/>
  <c r="D19" i="46"/>
  <c r="G19" i="46"/>
  <c r="D20" i="46"/>
  <c r="G20" i="46"/>
  <c r="D21" i="46"/>
  <c r="G21" i="46"/>
  <c r="D22" i="46"/>
  <c r="G22" i="46"/>
  <c r="D23" i="46"/>
  <c r="G23" i="46"/>
  <c r="D24" i="46"/>
  <c r="G24" i="46"/>
  <c r="D25" i="46"/>
  <c r="G25" i="46"/>
  <c r="D26" i="46"/>
  <c r="G26" i="46"/>
  <c r="D27" i="46"/>
  <c r="G27" i="46"/>
  <c r="D28" i="46"/>
  <c r="G28" i="46"/>
  <c r="D29" i="46"/>
  <c r="G29" i="46"/>
  <c r="D30" i="46"/>
  <c r="G30" i="46"/>
  <c r="D31" i="46"/>
  <c r="G31" i="46"/>
  <c r="D32" i="46"/>
  <c r="G32" i="46"/>
  <c r="D33" i="46"/>
  <c r="G33" i="46"/>
  <c r="D34" i="46"/>
  <c r="G34" i="46"/>
  <c r="D35" i="46"/>
  <c r="G35" i="46"/>
  <c r="D7" i="38"/>
  <c r="G7" i="38"/>
  <c r="D8" i="38"/>
  <c r="G8" i="38"/>
  <c r="D9" i="38"/>
  <c r="G9" i="38"/>
  <c r="D10" i="38"/>
  <c r="G10" i="38"/>
  <c r="D11" i="38"/>
  <c r="G11" i="38"/>
  <c r="D12" i="38"/>
  <c r="G12" i="38"/>
  <c r="D13" i="38"/>
  <c r="G13" i="38"/>
  <c r="D14" i="38"/>
  <c r="G14" i="38"/>
  <c r="D15" i="38"/>
  <c r="G15" i="38"/>
  <c r="D16" i="38"/>
  <c r="G16" i="38"/>
  <c r="D17" i="38"/>
  <c r="G17" i="38"/>
  <c r="D18" i="38"/>
  <c r="G18" i="38"/>
  <c r="D19" i="38"/>
  <c r="G19" i="38"/>
  <c r="D20" i="38"/>
  <c r="G20" i="38"/>
  <c r="D21" i="38"/>
  <c r="G21" i="38"/>
  <c r="D22" i="38"/>
  <c r="G22" i="38"/>
  <c r="D23" i="38"/>
  <c r="G23" i="38"/>
  <c r="D24" i="38"/>
  <c r="G24" i="38"/>
  <c r="D25" i="38"/>
  <c r="G25" i="38"/>
  <c r="D26" i="38"/>
  <c r="G26" i="38"/>
  <c r="D27" i="38"/>
  <c r="G27" i="38"/>
  <c r="D28" i="38"/>
  <c r="G28" i="38"/>
  <c r="D29" i="38"/>
  <c r="G29" i="38"/>
  <c r="D30" i="38"/>
  <c r="G30" i="38"/>
  <c r="D31" i="38"/>
  <c r="G31" i="38"/>
  <c r="D32" i="38"/>
  <c r="G32" i="38"/>
  <c r="D33" i="38"/>
  <c r="G33" i="38"/>
  <c r="D34" i="38"/>
  <c r="G34" i="38"/>
  <c r="D35" i="38"/>
  <c r="G35" i="38"/>
  <c r="D7" i="37"/>
  <c r="G7" i="37"/>
  <c r="D8" i="37"/>
  <c r="G8" i="37"/>
  <c r="D9" i="37"/>
  <c r="G9" i="37"/>
  <c r="D10" i="37"/>
  <c r="G10" i="37"/>
  <c r="D11" i="37"/>
  <c r="G11" i="37"/>
  <c r="D12" i="37"/>
  <c r="G12" i="37"/>
  <c r="D13" i="37"/>
  <c r="G13" i="37"/>
  <c r="D14" i="37"/>
  <c r="G14" i="37"/>
  <c r="D15" i="37"/>
  <c r="G15" i="37"/>
  <c r="D16" i="37"/>
  <c r="G16" i="37"/>
  <c r="D17" i="37"/>
  <c r="G17" i="37"/>
  <c r="D18" i="37"/>
  <c r="G18" i="37"/>
  <c r="D19" i="37"/>
  <c r="G19" i="37"/>
  <c r="D20" i="37"/>
  <c r="E20" i="37"/>
  <c r="G20" i="37"/>
  <c r="D21" i="37"/>
  <c r="G21" i="37"/>
  <c r="D22" i="37"/>
  <c r="G22" i="37"/>
  <c r="D23" i="37"/>
  <c r="G23" i="37"/>
  <c r="D24" i="37"/>
  <c r="G24" i="37"/>
  <c r="D25" i="37"/>
  <c r="G25" i="37"/>
  <c r="D26" i="37"/>
  <c r="G26" i="37"/>
  <c r="D27" i="37"/>
  <c r="G27" i="37"/>
  <c r="D28" i="37"/>
  <c r="G28" i="37"/>
  <c r="D29" i="37"/>
  <c r="G29" i="37"/>
  <c r="D30" i="37"/>
  <c r="G30" i="37"/>
  <c r="D31" i="37"/>
  <c r="G31" i="37"/>
  <c r="D32" i="37"/>
  <c r="G32" i="37"/>
  <c r="D33" i="37"/>
  <c r="G33" i="37"/>
  <c r="D34" i="37"/>
  <c r="G34" i="37"/>
  <c r="D35" i="37"/>
  <c r="G35" i="37"/>
  <c r="D7" i="35"/>
  <c r="G7" i="35"/>
  <c r="D8" i="35"/>
  <c r="G8" i="35"/>
  <c r="D9" i="35"/>
  <c r="G9" i="35"/>
  <c r="D10" i="35"/>
  <c r="G10" i="35"/>
  <c r="D11" i="35"/>
  <c r="G11" i="35"/>
  <c r="D12" i="35"/>
  <c r="G12" i="35"/>
  <c r="D13" i="35"/>
  <c r="G13" i="35"/>
  <c r="D14" i="35"/>
  <c r="G14" i="35"/>
  <c r="D15" i="35"/>
  <c r="G15" i="35"/>
  <c r="D16" i="35"/>
  <c r="G16" i="35"/>
  <c r="D17" i="35"/>
  <c r="G17" i="35"/>
  <c r="D18" i="35"/>
  <c r="G18" i="35"/>
  <c r="D19" i="35"/>
  <c r="G19" i="35"/>
  <c r="D20" i="35"/>
  <c r="G20" i="35"/>
  <c r="D21" i="35"/>
  <c r="G21" i="35"/>
  <c r="D22" i="35"/>
  <c r="G22" i="35"/>
  <c r="D23" i="35"/>
  <c r="G23" i="35"/>
  <c r="D24" i="35"/>
  <c r="G24" i="35"/>
  <c r="D25" i="35"/>
  <c r="G25" i="35"/>
  <c r="D26" i="35"/>
  <c r="G26" i="35"/>
  <c r="D27" i="35"/>
  <c r="G27" i="35"/>
  <c r="D28" i="35"/>
  <c r="G28" i="35"/>
  <c r="D29" i="35"/>
  <c r="G29" i="35"/>
  <c r="D30" i="35"/>
  <c r="G30" i="35"/>
  <c r="D31" i="35"/>
  <c r="G31" i="35"/>
  <c r="D32" i="35"/>
  <c r="G32" i="35"/>
  <c r="D33" i="35"/>
  <c r="G33" i="35"/>
  <c r="D34" i="35"/>
  <c r="G34" i="35"/>
  <c r="D35" i="35"/>
  <c r="G35" i="35"/>
  <c r="I8" i="7"/>
  <c r="I10" i="7"/>
  <c r="I13" i="7"/>
  <c r="I19" i="7"/>
  <c r="I20" i="7"/>
  <c r="I21" i="7"/>
  <c r="I23" i="7"/>
  <c r="I24" i="7"/>
  <c r="I25" i="7"/>
  <c r="I30" i="7"/>
  <c r="D7" i="7"/>
  <c r="G7" i="7"/>
  <c r="D8" i="7"/>
  <c r="G8" i="7"/>
  <c r="D9" i="7"/>
  <c r="G9" i="7"/>
  <c r="D10" i="7"/>
  <c r="G10" i="7"/>
  <c r="D11" i="7"/>
  <c r="G11" i="7"/>
  <c r="D12" i="7"/>
  <c r="G12" i="7"/>
  <c r="D13" i="7"/>
  <c r="G13" i="7"/>
  <c r="D14" i="7"/>
  <c r="G14" i="7"/>
  <c r="D15" i="7"/>
  <c r="G15" i="7"/>
  <c r="D16" i="7"/>
  <c r="G16" i="7"/>
  <c r="D17" i="7"/>
  <c r="G17" i="7"/>
  <c r="D18" i="7"/>
  <c r="G18" i="7"/>
  <c r="D19" i="7"/>
  <c r="G19" i="7"/>
  <c r="D20" i="7"/>
  <c r="G20" i="7"/>
  <c r="D21" i="7"/>
  <c r="G21" i="7"/>
  <c r="D22" i="7"/>
  <c r="G22" i="7"/>
  <c r="D23" i="7"/>
  <c r="G23" i="7"/>
  <c r="D24" i="7"/>
  <c r="G24" i="7"/>
  <c r="D25" i="7"/>
  <c r="G25" i="7"/>
  <c r="D26" i="7"/>
  <c r="G26" i="7"/>
  <c r="D27" i="7"/>
  <c r="G27" i="7"/>
  <c r="D28" i="7"/>
  <c r="G28" i="7"/>
  <c r="D29" i="7"/>
  <c r="G29" i="7"/>
  <c r="D30" i="7"/>
  <c r="G30" i="7"/>
  <c r="D31" i="7"/>
  <c r="G31" i="7"/>
  <c r="D32" i="7"/>
  <c r="G32" i="7"/>
  <c r="D33" i="7"/>
  <c r="G33" i="7"/>
  <c r="D34" i="7"/>
  <c r="G34" i="7"/>
  <c r="D35" i="7"/>
  <c r="G35" i="7"/>
  <c r="E24" i="37"/>
  <c r="H32" i="35"/>
  <c r="E12" i="37"/>
  <c r="J25" i="48"/>
  <c r="H26" i="46"/>
  <c r="H18" i="7"/>
  <c r="D39" i="7"/>
  <c r="E16" i="7"/>
  <c r="E30" i="7"/>
  <c r="E32" i="7"/>
  <c r="E10" i="7"/>
  <c r="E22" i="7"/>
  <c r="E27" i="7"/>
  <c r="E14" i="7"/>
  <c r="E31" i="7"/>
  <c r="E20" i="7"/>
  <c r="E8" i="7"/>
  <c r="E9" i="7"/>
  <c r="E29" i="7"/>
  <c r="E21" i="7"/>
  <c r="E19" i="7"/>
  <c r="E35" i="7"/>
  <c r="E24" i="7"/>
  <c r="E12" i="7"/>
  <c r="E7" i="7"/>
  <c r="E34" i="7"/>
  <c r="E26" i="7"/>
  <c r="E18" i="7"/>
  <c r="E23" i="7"/>
  <c r="E11" i="7"/>
  <c r="E28" i="7"/>
  <c r="E39" i="7"/>
  <c r="E13" i="7"/>
  <c r="E33" i="7"/>
  <c r="E25" i="7"/>
  <c r="E17" i="7"/>
  <c r="E12" i="46"/>
  <c r="E32" i="35"/>
  <c r="E18" i="35"/>
  <c r="E17" i="35"/>
  <c r="E20" i="35"/>
  <c r="E8" i="35"/>
  <c r="E15" i="35"/>
  <c r="E30" i="35"/>
  <c r="E12" i="35"/>
  <c r="E9" i="35"/>
  <c r="E16" i="35"/>
  <c r="E23" i="35"/>
  <c r="E26" i="35"/>
  <c r="E24" i="35"/>
  <c r="H14" i="35"/>
  <c r="H23" i="46"/>
  <c r="E26" i="48"/>
  <c r="E25" i="48"/>
  <c r="E29" i="47"/>
  <c r="H20" i="47"/>
  <c r="E13" i="49"/>
  <c r="E8" i="49"/>
  <c r="E19" i="49"/>
  <c r="E28" i="49"/>
  <c r="E18" i="46"/>
  <c r="E10" i="46"/>
  <c r="E29" i="48"/>
  <c r="E21" i="48"/>
  <c r="E15" i="48"/>
  <c r="E12" i="48"/>
  <c r="E10" i="48"/>
  <c r="E22" i="48"/>
  <c r="H26" i="47"/>
  <c r="H31" i="47"/>
  <c r="H15" i="47"/>
  <c r="H34" i="47"/>
  <c r="H7" i="47"/>
  <c r="H32" i="47"/>
  <c r="E31" i="38"/>
  <c r="E33" i="38"/>
  <c r="E15" i="38"/>
  <c r="E29" i="38"/>
  <c r="E28" i="38"/>
  <c r="E22" i="38"/>
  <c r="E23" i="38"/>
  <c r="E24" i="38"/>
  <c r="E12" i="38"/>
  <c r="E11" i="38"/>
  <c r="E30" i="38"/>
  <c r="J18" i="38"/>
  <c r="H39" i="7"/>
  <c r="H14" i="7"/>
  <c r="H16" i="7"/>
  <c r="H17" i="7"/>
  <c r="H34" i="7"/>
  <c r="H7" i="7"/>
  <c r="H21" i="7"/>
  <c r="H32" i="7"/>
  <c r="H27" i="7"/>
  <c r="H35" i="7"/>
  <c r="H25" i="7"/>
  <c r="H15" i="7"/>
  <c r="H9" i="7"/>
  <c r="H11" i="7"/>
  <c r="H26" i="7"/>
  <c r="H8" i="7"/>
  <c r="G39" i="7"/>
  <c r="H23" i="7"/>
  <c r="H28" i="7"/>
  <c r="H10" i="7"/>
  <c r="H20" i="7"/>
  <c r="H13" i="7"/>
  <c r="H30" i="7"/>
  <c r="H12" i="7"/>
  <c r="H33" i="7"/>
  <c r="H19" i="7"/>
  <c r="H22" i="7"/>
  <c r="H29" i="35"/>
  <c r="H31" i="35"/>
  <c r="H33" i="35"/>
  <c r="H35" i="35"/>
  <c r="H23" i="35"/>
  <c r="H28" i="35"/>
  <c r="H30" i="35"/>
  <c r="H8" i="35"/>
  <c r="H19" i="35"/>
  <c r="H17" i="35"/>
  <c r="H10" i="35"/>
  <c r="H26" i="35"/>
  <c r="H12" i="35"/>
  <c r="H15" i="35"/>
  <c r="H18" i="35"/>
  <c r="H24" i="35"/>
  <c r="H20" i="35"/>
  <c r="H11" i="35"/>
  <c r="H34" i="35"/>
  <c r="H16" i="35"/>
  <c r="H13" i="35"/>
  <c r="H22" i="35"/>
  <c r="H9" i="35"/>
  <c r="H25" i="35"/>
  <c r="H21" i="35"/>
  <c r="H27" i="35"/>
  <c r="E21" i="35"/>
  <c r="E27" i="35"/>
  <c r="E14" i="35"/>
  <c r="E19" i="35"/>
  <c r="E28" i="35"/>
  <c r="E25" i="35"/>
  <c r="E13" i="35"/>
  <c r="E11" i="35"/>
  <c r="E34" i="35"/>
  <c r="E31" i="35"/>
  <c r="E35" i="35"/>
  <c r="E22" i="35"/>
  <c r="E29" i="35"/>
  <c r="E33" i="35"/>
  <c r="E7" i="35"/>
  <c r="E29" i="50"/>
  <c r="E28" i="50"/>
  <c r="E27" i="50"/>
  <c r="E35" i="50"/>
  <c r="E14" i="50"/>
  <c r="E25" i="50"/>
  <c r="E34" i="50"/>
  <c r="E12" i="50"/>
  <c r="E32" i="50"/>
  <c r="E8" i="50"/>
  <c r="E23" i="50"/>
  <c r="E24" i="50"/>
  <c r="E18" i="50"/>
  <c r="E17" i="50"/>
  <c r="E20" i="50"/>
  <c r="E13" i="50"/>
  <c r="E15" i="50"/>
  <c r="E10" i="50"/>
  <c r="E19" i="50"/>
  <c r="E26" i="50"/>
  <c r="E21" i="50"/>
  <c r="E9" i="50"/>
  <c r="E7" i="50"/>
  <c r="E33" i="50"/>
  <c r="E30" i="50"/>
  <c r="E31" i="50"/>
  <c r="E22" i="50"/>
  <c r="E16" i="50"/>
  <c r="H9" i="50"/>
  <c r="H19" i="50"/>
  <c r="H31" i="50"/>
  <c r="H27" i="50"/>
  <c r="H13" i="50"/>
  <c r="H22" i="50"/>
  <c r="H11" i="50"/>
  <c r="H15" i="50"/>
  <c r="H23" i="50"/>
  <c r="H14" i="50"/>
  <c r="H18" i="50"/>
  <c r="H35" i="50"/>
  <c r="H32" i="50"/>
  <c r="J7" i="50"/>
  <c r="H12" i="50"/>
  <c r="H16" i="50"/>
  <c r="H34" i="50"/>
  <c r="H26" i="50"/>
  <c r="H25" i="50"/>
  <c r="H29" i="50"/>
  <c r="H33" i="50"/>
  <c r="H20" i="50"/>
  <c r="H17" i="50"/>
  <c r="H21" i="50"/>
  <c r="H7" i="50"/>
  <c r="H10" i="50"/>
  <c r="H30" i="50"/>
  <c r="H28" i="50"/>
  <c r="H24" i="50"/>
  <c r="E15" i="37"/>
  <c r="E22" i="37"/>
  <c r="E26" i="37"/>
  <c r="H11" i="37"/>
  <c r="H16" i="37"/>
  <c r="H29" i="37"/>
  <c r="H14" i="37"/>
  <c r="H35" i="37"/>
  <c r="H12" i="37"/>
  <c r="H15" i="37"/>
  <c r="H34" i="37"/>
  <c r="H28" i="37"/>
  <c r="H19" i="37"/>
  <c r="H18" i="37"/>
  <c r="H32" i="37"/>
  <c r="H27" i="37"/>
  <c r="H30" i="37"/>
  <c r="H21" i="37"/>
  <c r="H24" i="37"/>
  <c r="H23" i="37"/>
  <c r="H25" i="37"/>
  <c r="H7" i="37"/>
  <c r="E10" i="38"/>
  <c r="E14" i="38"/>
  <c r="E35" i="38"/>
  <c r="E25" i="38"/>
  <c r="E7" i="38"/>
  <c r="E21" i="38"/>
  <c r="E8" i="38"/>
  <c r="E19" i="38"/>
  <c r="E20" i="38"/>
  <c r="E17" i="38"/>
  <c r="E32" i="38"/>
  <c r="E34" i="38"/>
  <c r="E13" i="38"/>
  <c r="I39" i="38" l="1"/>
  <c r="J8" i="48"/>
  <c r="J30" i="47"/>
  <c r="J19" i="47"/>
  <c r="J8" i="47"/>
  <c r="J34" i="47"/>
  <c r="J29" i="47"/>
  <c r="J22" i="47"/>
  <c r="J15" i="47"/>
  <c r="J9" i="47"/>
  <c r="J10" i="47"/>
  <c r="J8" i="50"/>
  <c r="J32" i="37"/>
  <c r="J34" i="37"/>
  <c r="J9" i="38"/>
  <c r="J25" i="38"/>
  <c r="J27" i="38"/>
  <c r="J29" i="38"/>
  <c r="J34" i="7"/>
  <c r="J35" i="7"/>
  <c r="J23" i="7"/>
  <c r="J13" i="48"/>
  <c r="J29" i="48"/>
  <c r="J18" i="48"/>
  <c r="J28" i="48"/>
  <c r="J19" i="48"/>
  <c r="J17" i="48"/>
  <c r="J27" i="48"/>
  <c r="J18" i="7"/>
  <c r="J12" i="50"/>
  <c r="J14" i="50"/>
  <c r="J16" i="50"/>
  <c r="J18" i="50"/>
  <c r="J22" i="50"/>
  <c r="J24" i="50"/>
  <c r="J9" i="37"/>
  <c r="J11" i="37"/>
  <c r="J27" i="37"/>
  <c r="J29" i="37"/>
  <c r="J31" i="37"/>
  <c r="J32" i="38"/>
  <c r="J33" i="48"/>
  <c r="J37" i="45"/>
  <c r="J38" i="45"/>
  <c r="J12" i="45"/>
  <c r="J8" i="45"/>
  <c r="J11" i="45"/>
  <c r="J31" i="45"/>
  <c r="J33" i="45"/>
  <c r="J36" i="45"/>
  <c r="J9" i="45"/>
  <c r="J14" i="45"/>
  <c r="J10" i="45"/>
  <c r="J29" i="45"/>
  <c r="J32" i="45"/>
  <c r="J35" i="45"/>
  <c r="J17" i="45"/>
  <c r="J19" i="45"/>
  <c r="J21" i="45"/>
  <c r="J23" i="45"/>
  <c r="J25" i="45"/>
  <c r="J27" i="45"/>
  <c r="J28" i="45"/>
  <c r="J22" i="45"/>
  <c r="J13" i="45"/>
  <c r="J7" i="45"/>
  <c r="J30" i="45"/>
  <c r="J15" i="45"/>
  <c r="J26" i="45"/>
  <c r="J18" i="45"/>
  <c r="J34" i="45"/>
  <c r="J24" i="45"/>
  <c r="J16" i="45"/>
  <c r="J20" i="45"/>
  <c r="J39" i="45"/>
  <c r="J31" i="49"/>
  <c r="J7" i="38"/>
  <c r="J37" i="46"/>
  <c r="J36" i="46"/>
  <c r="J38" i="46"/>
  <c r="J32" i="46"/>
  <c r="J10" i="48"/>
  <c r="J32" i="48"/>
  <c r="J34" i="48"/>
  <c r="J26" i="48"/>
  <c r="J20" i="48"/>
  <c r="J16" i="48"/>
  <c r="J23" i="48"/>
  <c r="J12" i="48"/>
  <c r="J22" i="48"/>
  <c r="J31" i="48"/>
  <c r="J35" i="48"/>
  <c r="J9" i="48"/>
  <c r="J38" i="48"/>
  <c r="J37" i="48"/>
  <c r="J36" i="48"/>
  <c r="J15" i="48"/>
  <c r="J14" i="48"/>
  <c r="J37" i="47"/>
  <c r="J36" i="47"/>
  <c r="J38" i="47"/>
  <c r="J32" i="47"/>
  <c r="J12" i="47"/>
  <c r="J25" i="47"/>
  <c r="J13" i="47"/>
  <c r="J33" i="47"/>
  <c r="J28" i="47"/>
  <c r="J18" i="47"/>
  <c r="J16" i="47"/>
  <c r="J11" i="47"/>
  <c r="J19" i="49"/>
  <c r="J20" i="49"/>
  <c r="J30" i="49"/>
  <c r="J34" i="49"/>
  <c r="J28" i="49"/>
  <c r="J18" i="49"/>
  <c r="J14" i="49"/>
  <c r="J37" i="49"/>
  <c r="J38" i="49"/>
  <c r="J36" i="49"/>
  <c r="J37" i="50"/>
  <c r="J36" i="50"/>
  <c r="J38" i="50"/>
  <c r="J17" i="50"/>
  <c r="J28" i="50"/>
  <c r="J13" i="50"/>
  <c r="J23" i="50"/>
  <c r="J9" i="50"/>
  <c r="J10" i="50"/>
  <c r="J26" i="50"/>
  <c r="J29" i="50"/>
  <c r="J30" i="50"/>
  <c r="J31" i="50"/>
  <c r="J32" i="50"/>
  <c r="J33" i="50"/>
  <c r="J34" i="50"/>
  <c r="J35" i="50"/>
  <c r="J37" i="37"/>
  <c r="J36" i="37"/>
  <c r="J38" i="37"/>
  <c r="J21" i="37"/>
  <c r="J8" i="37"/>
  <c r="J7" i="37"/>
  <c r="J20" i="37"/>
  <c r="J12" i="37"/>
  <c r="J13" i="37"/>
  <c r="J14" i="37"/>
  <c r="J15" i="37"/>
  <c r="J16" i="37"/>
  <c r="J17" i="37"/>
  <c r="J18" i="37"/>
  <c r="J22" i="37"/>
  <c r="J23" i="37"/>
  <c r="J24" i="37"/>
  <c r="J30" i="38"/>
  <c r="J36" i="38"/>
  <c r="J38" i="38"/>
  <c r="J37" i="38"/>
  <c r="J20" i="38"/>
  <c r="J34" i="38"/>
  <c r="J17" i="38"/>
  <c r="J33" i="38"/>
  <c r="J15" i="38"/>
  <c r="J19" i="38"/>
  <c r="J28" i="35"/>
  <c r="J36" i="35"/>
  <c r="J38" i="35"/>
  <c r="J37" i="35"/>
  <c r="J14" i="35"/>
  <c r="J19" i="35"/>
  <c r="J21" i="35"/>
  <c r="J31" i="7"/>
  <c r="J27" i="7"/>
  <c r="J12" i="7"/>
  <c r="J30" i="7"/>
  <c r="J19" i="7"/>
  <c r="J10" i="7"/>
  <c r="J7" i="7"/>
  <c r="J17" i="7"/>
  <c r="J28" i="7"/>
  <c r="J11" i="7"/>
  <c r="J32" i="7"/>
  <c r="J25" i="7"/>
  <c r="J22" i="7"/>
  <c r="J24" i="7"/>
  <c r="J14" i="7"/>
  <c r="J15" i="7"/>
  <c r="J20" i="7"/>
  <c r="J8" i="7"/>
  <c r="J38" i="7"/>
  <c r="J36" i="7"/>
  <c r="J37" i="7"/>
  <c r="I39" i="46"/>
  <c r="K37" i="46" s="1"/>
  <c r="I39" i="47"/>
  <c r="K7" i="47" s="1"/>
  <c r="K36" i="38"/>
  <c r="K37" i="38"/>
  <c r="K38" i="38"/>
  <c r="J39" i="38"/>
  <c r="K39" i="38"/>
  <c r="I39" i="48"/>
  <c r="K7" i="48" s="1"/>
  <c r="I39" i="35"/>
  <c r="K32" i="35" s="1"/>
  <c r="I39" i="49"/>
  <c r="I39" i="50"/>
  <c r="K19" i="50" s="1"/>
  <c r="I39" i="37"/>
  <c r="K19" i="37" s="1"/>
  <c r="J19" i="37"/>
  <c r="J23" i="47"/>
  <c r="J7" i="46"/>
  <c r="I39" i="7"/>
  <c r="K20" i="7" s="1"/>
  <c r="H32" i="38"/>
  <c r="H33" i="38"/>
  <c r="H20" i="38"/>
  <c r="H22" i="38"/>
  <c r="H8" i="38"/>
  <c r="H16" i="38"/>
  <c r="J31" i="38"/>
  <c r="H26" i="38"/>
  <c r="H25" i="38"/>
  <c r="H7" i="38"/>
  <c r="H21" i="38"/>
  <c r="H24" i="38"/>
  <c r="H23" i="38"/>
  <c r="H13" i="38"/>
  <c r="H12" i="38"/>
  <c r="H34" i="38"/>
  <c r="H18" i="38"/>
  <c r="H30" i="38"/>
  <c r="H19" i="38"/>
  <c r="H15" i="38"/>
  <c r="H9" i="38"/>
  <c r="H27" i="38"/>
  <c r="H10" i="38"/>
  <c r="H29" i="38"/>
  <c r="H35" i="38"/>
  <c r="H17" i="38"/>
  <c r="H14" i="38"/>
  <c r="H31" i="38"/>
  <c r="H28" i="38"/>
  <c r="J12" i="38"/>
  <c r="J14" i="38"/>
  <c r="J22" i="38"/>
  <c r="J28" i="38"/>
  <c r="J8" i="38"/>
  <c r="J16" i="38"/>
  <c r="J21" i="38"/>
  <c r="J13" i="38"/>
  <c r="J7" i="35"/>
  <c r="J33" i="35"/>
  <c r="J13" i="35"/>
  <c r="J17" i="35"/>
  <c r="J34" i="35"/>
  <c r="J12" i="35"/>
  <c r="J9" i="35"/>
  <c r="J30" i="35"/>
  <c r="J18" i="35"/>
  <c r="J10" i="35"/>
  <c r="J31" i="35"/>
  <c r="J16" i="35"/>
  <c r="J27" i="35"/>
  <c r="J32" i="35"/>
  <c r="J26" i="35"/>
  <c r="J23" i="35"/>
  <c r="J24" i="35"/>
  <c r="J25" i="35"/>
  <c r="J29" i="35"/>
  <c r="J15" i="35"/>
  <c r="J35" i="35"/>
  <c r="J11" i="35"/>
  <c r="J22" i="35"/>
  <c r="J8" i="35"/>
  <c r="J11" i="46"/>
  <c r="J21" i="49"/>
  <c r="J16" i="49"/>
  <c r="J17" i="49"/>
  <c r="E7" i="49"/>
  <c r="E30" i="49"/>
  <c r="E9" i="49"/>
  <c r="E27" i="49"/>
  <c r="E33" i="49"/>
  <c r="E15" i="49"/>
  <c r="E31" i="49"/>
  <c r="H11" i="49"/>
  <c r="H24" i="49"/>
  <c r="J8" i="46"/>
  <c r="J23" i="46"/>
  <c r="J22" i="46"/>
  <c r="J25" i="46"/>
  <c r="J20" i="46"/>
  <c r="E14" i="37"/>
  <c r="E23" i="37"/>
  <c r="E13" i="37"/>
  <c r="E27" i="37"/>
  <c r="E16" i="37"/>
  <c r="J13" i="49"/>
  <c r="J33" i="49"/>
  <c r="J10" i="46"/>
  <c r="E24" i="49"/>
  <c r="J14" i="46"/>
  <c r="J24" i="46"/>
  <c r="H31" i="37"/>
  <c r="H8" i="37"/>
  <c r="H9" i="37"/>
  <c r="H17" i="37"/>
  <c r="H22" i="37"/>
  <c r="H20" i="37"/>
  <c r="H10" i="37"/>
  <c r="H13" i="37"/>
  <c r="H33" i="37"/>
  <c r="H26" i="37"/>
  <c r="J13" i="46"/>
  <c r="J15" i="46"/>
  <c r="J20" i="50"/>
  <c r="J29" i="46"/>
  <c r="J34" i="46"/>
  <c r="J13" i="7"/>
  <c r="E28" i="37"/>
  <c r="E18" i="37"/>
  <c r="E19" i="37"/>
  <c r="E17" i="37"/>
  <c r="E7" i="37"/>
  <c r="E32" i="37"/>
  <c r="E33" i="37"/>
  <c r="E9" i="37"/>
  <c r="E11" i="37"/>
  <c r="E21" i="37"/>
  <c r="E35" i="37"/>
  <c r="E10" i="37"/>
  <c r="E25" i="37"/>
  <c r="K14" i="38"/>
  <c r="E29" i="37"/>
  <c r="E34" i="37"/>
  <c r="E31" i="37"/>
  <c r="J33" i="37"/>
  <c r="J11" i="49"/>
  <c r="J23" i="49"/>
  <c r="J24" i="49"/>
  <c r="J9" i="46"/>
  <c r="E29" i="49"/>
  <c r="E26" i="49"/>
  <c r="E8" i="37"/>
  <c r="J27" i="46"/>
  <c r="J25" i="49"/>
  <c r="E11" i="49"/>
  <c r="E10" i="49"/>
  <c r="J35" i="49"/>
  <c r="J29" i="49"/>
  <c r="J22" i="49"/>
  <c r="J15" i="49"/>
  <c r="J9" i="49"/>
  <c r="H8" i="47"/>
  <c r="H13" i="47"/>
  <c r="H21" i="47"/>
  <c r="H18" i="47"/>
  <c r="H24" i="47"/>
  <c r="H12" i="47"/>
  <c r="H23" i="47"/>
  <c r="H10" i="47"/>
  <c r="H25" i="47"/>
  <c r="J19" i="46"/>
  <c r="J21" i="46"/>
  <c r="J31" i="46"/>
  <c r="J12" i="46"/>
  <c r="J16" i="46"/>
  <c r="J33" i="46"/>
  <c r="J21" i="7"/>
  <c r="J9" i="7"/>
  <c r="J29" i="7"/>
  <c r="J33" i="7"/>
  <c r="E9" i="46"/>
  <c r="E22" i="46"/>
  <c r="J21" i="47"/>
  <c r="J17" i="47"/>
  <c r="J18" i="46"/>
  <c r="J30" i="46"/>
  <c r="J25" i="37"/>
  <c r="J28" i="37"/>
  <c r="J23" i="38"/>
  <c r="J11" i="38"/>
  <c r="J35" i="38"/>
  <c r="E26" i="38"/>
  <c r="E16" i="38"/>
  <c r="E27" i="38"/>
  <c r="E9" i="38"/>
  <c r="E18" i="38"/>
  <c r="J26" i="7"/>
  <c r="H31" i="7"/>
  <c r="H24" i="7"/>
  <c r="J14" i="47"/>
  <c r="J7" i="47"/>
  <c r="J10" i="49"/>
  <c r="J27" i="49"/>
  <c r="J26" i="46"/>
  <c r="J24" i="47"/>
  <c r="J20" i="47"/>
  <c r="J35" i="47"/>
  <c r="J31" i="47"/>
  <c r="J26" i="47"/>
  <c r="J26" i="49"/>
  <c r="J17" i="46"/>
  <c r="J28" i="46"/>
  <c r="J35" i="46"/>
  <c r="J11" i="48"/>
  <c r="J7" i="48"/>
  <c r="E14" i="46"/>
  <c r="E19" i="46"/>
  <c r="E28" i="46"/>
  <c r="E24" i="46"/>
  <c r="E25" i="46"/>
  <c r="E29" i="46"/>
  <c r="E23" i="46"/>
  <c r="E27" i="46"/>
  <c r="E34" i="46"/>
  <c r="E8" i="46"/>
  <c r="E30" i="46"/>
  <c r="E21" i="46"/>
  <c r="E33" i="46"/>
  <c r="E7" i="46"/>
  <c r="E16" i="46"/>
  <c r="E35" i="46"/>
  <c r="E20" i="46"/>
  <c r="E31" i="46"/>
  <c r="E26" i="46"/>
  <c r="E13" i="46"/>
  <c r="E17" i="46"/>
  <c r="E15" i="46"/>
  <c r="E32" i="46"/>
  <c r="E11" i="46"/>
  <c r="H30" i="46"/>
  <c r="H28" i="46"/>
  <c r="H19" i="46"/>
  <c r="H17" i="46"/>
  <c r="H10" i="46"/>
  <c r="H16" i="46"/>
  <c r="H14" i="46"/>
  <c r="H31" i="46"/>
  <c r="H33" i="46"/>
  <c r="H15" i="46"/>
  <c r="H29" i="46"/>
  <c r="H34" i="46"/>
  <c r="H20" i="46"/>
  <c r="H25" i="46"/>
  <c r="H8" i="46"/>
  <c r="H35" i="46"/>
  <c r="H18" i="46"/>
  <c r="H24" i="46"/>
  <c r="H13" i="46"/>
  <c r="H11" i="46"/>
  <c r="H12" i="46"/>
  <c r="H32" i="46"/>
  <c r="H21" i="46"/>
  <c r="H9" i="46"/>
  <c r="H27" i="46"/>
  <c r="H22" i="46"/>
  <c r="H34" i="48"/>
  <c r="H25" i="48"/>
  <c r="H12" i="48"/>
  <c r="H14" i="48"/>
  <c r="H20" i="48"/>
  <c r="H24" i="48"/>
  <c r="H23" i="48"/>
  <c r="H22" i="48"/>
  <c r="H26" i="48"/>
  <c r="H19" i="48"/>
  <c r="H28" i="48"/>
  <c r="H9" i="48"/>
  <c r="H33" i="48"/>
  <c r="H11" i="48"/>
  <c r="H31" i="48"/>
  <c r="H15" i="48"/>
  <c r="H32" i="48"/>
  <c r="H21" i="48"/>
  <c r="H35" i="48"/>
  <c r="H29" i="48"/>
  <c r="H27" i="48"/>
  <c r="H7" i="48"/>
  <c r="H16" i="48"/>
  <c r="H30" i="48"/>
  <c r="H17" i="48"/>
  <c r="H8" i="48"/>
  <c r="H18" i="48"/>
  <c r="H10" i="48"/>
  <c r="E24" i="48"/>
  <c r="E23" i="48"/>
  <c r="E32" i="48"/>
  <c r="E31" i="48"/>
  <c r="E20" i="48"/>
  <c r="E9" i="48"/>
  <c r="E19" i="48"/>
  <c r="E30" i="48"/>
  <c r="E14" i="48"/>
  <c r="E8" i="48"/>
  <c r="E35" i="48"/>
  <c r="E18" i="48"/>
  <c r="E17" i="48"/>
  <c r="E13" i="48"/>
  <c r="E11" i="48"/>
  <c r="E7" i="48"/>
  <c r="E34" i="48"/>
  <c r="E28" i="48"/>
  <c r="E27" i="48"/>
  <c r="E33" i="48"/>
  <c r="E18" i="47"/>
  <c r="E25" i="47"/>
  <c r="E28" i="47"/>
  <c r="E23" i="47"/>
  <c r="E13" i="47"/>
  <c r="E11" i="47"/>
  <c r="E16" i="47"/>
  <c r="E27" i="47"/>
  <c r="E35" i="47"/>
  <c r="E10" i="47"/>
  <c r="E31" i="47"/>
  <c r="E34" i="47"/>
  <c r="E33" i="47"/>
  <c r="E24" i="47"/>
  <c r="E17" i="47"/>
  <c r="E7" i="47"/>
  <c r="E21" i="47"/>
  <c r="E8" i="47"/>
  <c r="E15" i="47"/>
  <c r="E19" i="47"/>
  <c r="E20" i="47"/>
  <c r="E22" i="47"/>
  <c r="E14" i="47"/>
  <c r="E30" i="47"/>
  <c r="E26" i="47"/>
  <c r="E32" i="47"/>
  <c r="E9" i="47"/>
  <c r="H35" i="47"/>
  <c r="H11" i="47"/>
  <c r="H19" i="47"/>
  <c r="H16" i="47"/>
  <c r="H22" i="47"/>
  <c r="H28" i="47"/>
  <c r="H30" i="47"/>
  <c r="H33" i="47"/>
  <c r="H14" i="47"/>
  <c r="H9" i="47"/>
  <c r="H29" i="47"/>
  <c r="H17" i="47"/>
  <c r="H27" i="47"/>
  <c r="H33" i="49"/>
  <c r="H32" i="49"/>
  <c r="H28" i="49"/>
  <c r="H7" i="49"/>
  <c r="H23" i="49"/>
  <c r="H13" i="49"/>
  <c r="H31" i="49"/>
  <c r="H9" i="49"/>
  <c r="H14" i="49"/>
  <c r="H15" i="49"/>
  <c r="H10" i="49"/>
  <c r="H30" i="49"/>
  <c r="H25" i="49"/>
  <c r="H21" i="49"/>
  <c r="H26" i="49"/>
  <c r="H35" i="49"/>
  <c r="H12" i="49"/>
  <c r="H19" i="49"/>
  <c r="H8" i="49"/>
  <c r="H22" i="49"/>
  <c r="H34" i="49"/>
  <c r="H27" i="49"/>
  <c r="H20" i="49"/>
  <c r="H16" i="49"/>
  <c r="H17" i="49"/>
  <c r="H29" i="49"/>
  <c r="H18" i="49"/>
  <c r="E17" i="49"/>
  <c r="E32" i="49"/>
  <c r="E18" i="49"/>
  <c r="E12" i="49"/>
  <c r="E34" i="49"/>
  <c r="E16" i="49"/>
  <c r="E23" i="49"/>
  <c r="E25" i="49"/>
  <c r="E22" i="49"/>
  <c r="E14" i="49"/>
  <c r="E20" i="49"/>
  <c r="E35" i="49"/>
  <c r="E21" i="49"/>
  <c r="K20" i="49"/>
  <c r="J7" i="49"/>
  <c r="K34" i="7" l="1"/>
  <c r="K35" i="50"/>
  <c r="K33" i="7"/>
  <c r="K11" i="7"/>
  <c r="K27" i="7"/>
  <c r="K14" i="50"/>
  <c r="K23" i="50"/>
  <c r="K22" i="50"/>
  <c r="K17" i="35"/>
  <c r="K18" i="7"/>
  <c r="K10" i="7"/>
  <c r="K22" i="7"/>
  <c r="K32" i="7"/>
  <c r="J39" i="7"/>
  <c r="K29" i="7"/>
  <c r="K17" i="7"/>
  <c r="K16" i="7"/>
  <c r="K10" i="37"/>
  <c r="K39" i="46"/>
  <c r="K14" i="46"/>
  <c r="K8" i="7"/>
  <c r="K14" i="7"/>
  <c r="K23" i="7"/>
  <c r="K13" i="7"/>
  <c r="K28" i="7"/>
  <c r="K39" i="7"/>
  <c r="J39" i="46"/>
  <c r="K36" i="46"/>
  <c r="K38" i="46"/>
  <c r="K33" i="50"/>
  <c r="K10" i="50"/>
  <c r="K20" i="50"/>
  <c r="K11" i="50"/>
  <c r="K16" i="50"/>
  <c r="K29" i="50"/>
  <c r="K15" i="50"/>
  <c r="K7" i="50"/>
  <c r="K18" i="50"/>
  <c r="K26" i="50"/>
  <c r="K12" i="50"/>
  <c r="K28" i="50"/>
  <c r="K25" i="50"/>
  <c r="K27" i="50"/>
  <c r="K31" i="50"/>
  <c r="K8" i="50"/>
  <c r="K32" i="50"/>
  <c r="K17" i="50"/>
  <c r="K24" i="50"/>
  <c r="K21" i="37"/>
  <c r="K30" i="37"/>
  <c r="K29" i="37"/>
  <c r="K34" i="37"/>
  <c r="K25" i="37"/>
  <c r="K27" i="37"/>
  <c r="K17" i="37"/>
  <c r="K11" i="37"/>
  <c r="K18" i="37"/>
  <c r="K8" i="37"/>
  <c r="K23" i="37"/>
  <c r="K32" i="37"/>
  <c r="K24" i="37"/>
  <c r="K14" i="37"/>
  <c r="K35" i="37"/>
  <c r="K33" i="37"/>
  <c r="K12" i="37"/>
  <c r="K31" i="37"/>
  <c r="K22" i="37"/>
  <c r="K20" i="37"/>
  <c r="K16" i="37"/>
  <c r="K9" i="7"/>
  <c r="K35" i="7"/>
  <c r="K30" i="7"/>
  <c r="K25" i="7"/>
  <c r="K26" i="7"/>
  <c r="K12" i="7"/>
  <c r="K36" i="7"/>
  <c r="K37" i="7"/>
  <c r="K38" i="7"/>
  <c r="K19" i="7"/>
  <c r="K7" i="7"/>
  <c r="K31" i="7"/>
  <c r="K21" i="7"/>
  <c r="K24" i="7"/>
  <c r="K15" i="7"/>
  <c r="K39" i="37"/>
  <c r="J39" i="37"/>
  <c r="K37" i="37"/>
  <c r="K28" i="37"/>
  <c r="K13" i="37"/>
  <c r="K38" i="37"/>
  <c r="K36" i="37"/>
  <c r="K9" i="37"/>
  <c r="K15" i="37"/>
  <c r="K7" i="37"/>
  <c r="K26" i="37"/>
  <c r="J39" i="49"/>
  <c r="K37" i="49"/>
  <c r="K38" i="49"/>
  <c r="K36" i="49"/>
  <c r="K39" i="49"/>
  <c r="K38" i="50"/>
  <c r="K36" i="50"/>
  <c r="K37" i="50"/>
  <c r="J39" i="50"/>
  <c r="K39" i="50"/>
  <c r="K30" i="50"/>
  <c r="K34" i="50"/>
  <c r="K21" i="50"/>
  <c r="K13" i="50"/>
  <c r="K9" i="50"/>
  <c r="K39" i="35"/>
  <c r="K38" i="35"/>
  <c r="J39" i="35"/>
  <c r="K36" i="35"/>
  <c r="K37" i="35"/>
  <c r="K37" i="48"/>
  <c r="K38" i="48"/>
  <c r="K36" i="48"/>
  <c r="K39" i="48"/>
  <c r="J39" i="48"/>
  <c r="K36" i="47"/>
  <c r="K38" i="47"/>
  <c r="K39" i="47"/>
  <c r="J39" i="47"/>
  <c r="K37" i="47"/>
  <c r="K22" i="38"/>
  <c r="K14" i="35"/>
  <c r="K16" i="35"/>
  <c r="K20" i="35"/>
  <c r="K21" i="35"/>
  <c r="K9" i="35"/>
  <c r="K22" i="35"/>
  <c r="K28" i="35"/>
  <c r="K25" i="35"/>
  <c r="K11" i="35"/>
  <c r="K7" i="35"/>
  <c r="K31" i="35"/>
  <c r="K33" i="35"/>
  <c r="K10" i="35"/>
  <c r="K34" i="35"/>
  <c r="K12" i="35"/>
  <c r="K18" i="35"/>
  <c r="K35" i="35"/>
  <c r="K24" i="35"/>
  <c r="K29" i="35"/>
  <c r="K30" i="35"/>
  <c r="K26" i="35"/>
  <c r="K15" i="35"/>
  <c r="K23" i="35"/>
  <c r="K19" i="35"/>
  <c r="K8" i="35"/>
  <c r="K13" i="35"/>
  <c r="K27" i="35"/>
  <c r="K11" i="48"/>
  <c r="K33" i="38"/>
  <c r="K30" i="38"/>
  <c r="K15" i="38"/>
  <c r="K18" i="38"/>
  <c r="K17" i="38"/>
  <c r="K21" i="38"/>
  <c r="K8" i="38"/>
  <c r="K20" i="38"/>
  <c r="K31" i="38"/>
  <c r="K35" i="38"/>
  <c r="K26" i="38"/>
  <c r="K9" i="38"/>
  <c r="K13" i="38"/>
  <c r="K7" i="38"/>
  <c r="K10" i="38"/>
  <c r="K23" i="38"/>
  <c r="K11" i="38"/>
  <c r="K24" i="38"/>
  <c r="K29" i="38"/>
  <c r="K16" i="38"/>
  <c r="K34" i="38"/>
  <c r="K27" i="38"/>
  <c r="K12" i="38"/>
  <c r="K32" i="38"/>
  <c r="K19" i="38"/>
  <c r="K25" i="38"/>
  <c r="K28" i="38"/>
  <c r="K13" i="46"/>
  <c r="K34" i="46"/>
  <c r="K11" i="46"/>
  <c r="K7" i="46"/>
  <c r="K19" i="46"/>
  <c r="K33" i="46"/>
  <c r="K32" i="46"/>
  <c r="K24" i="46"/>
  <c r="K22" i="46"/>
  <c r="K10" i="46"/>
  <c r="K9" i="46"/>
  <c r="K18" i="46"/>
  <c r="K25" i="46"/>
  <c r="K12" i="46"/>
  <c r="K8" i="46"/>
  <c r="K28" i="46"/>
  <c r="K35" i="46"/>
  <c r="K30" i="46"/>
  <c r="K27" i="46"/>
  <c r="K17" i="46"/>
  <c r="K20" i="46"/>
  <c r="K26" i="46"/>
  <c r="K29" i="46"/>
  <c r="K21" i="46"/>
  <c r="K31" i="46"/>
  <c r="K15" i="46"/>
  <c r="K23" i="46"/>
  <c r="K16" i="46"/>
  <c r="K34" i="48"/>
  <c r="K31" i="48"/>
  <c r="K21" i="48"/>
  <c r="K20" i="48"/>
  <c r="K9" i="48"/>
  <c r="K30" i="48"/>
  <c r="K27" i="48"/>
  <c r="K15" i="48"/>
  <c r="K25" i="48"/>
  <c r="K28" i="48"/>
  <c r="K18" i="48"/>
  <c r="K29" i="48"/>
  <c r="K24" i="48"/>
  <c r="K10" i="48"/>
  <c r="K14" i="48"/>
  <c r="K8" i="48"/>
  <c r="K32" i="48"/>
  <c r="K22" i="48"/>
  <c r="K17" i="48"/>
  <c r="K35" i="48"/>
  <c r="K23" i="48"/>
  <c r="K16" i="48"/>
  <c r="K19" i="48"/>
  <c r="K13" i="48"/>
  <c r="K12" i="48"/>
  <c r="K26" i="48"/>
  <c r="K33" i="48"/>
  <c r="K15" i="47"/>
  <c r="K29" i="47"/>
  <c r="K20" i="47"/>
  <c r="K9" i="47"/>
  <c r="K35" i="47"/>
  <c r="K8" i="47"/>
  <c r="K26" i="47"/>
  <c r="K27" i="47"/>
  <c r="K25" i="47"/>
  <c r="K13" i="47"/>
  <c r="K12" i="47"/>
  <c r="K18" i="47"/>
  <c r="K22" i="47"/>
  <c r="K17" i="47"/>
  <c r="K24" i="47"/>
  <c r="K21" i="47"/>
  <c r="K33" i="47"/>
  <c r="K28" i="47"/>
  <c r="K23" i="47"/>
  <c r="K16" i="47"/>
  <c r="K10" i="47"/>
  <c r="K32" i="47"/>
  <c r="K30" i="47"/>
  <c r="K34" i="47"/>
  <c r="K11" i="47"/>
  <c r="K31" i="47"/>
  <c r="K19" i="47"/>
  <c r="K14" i="47"/>
  <c r="K33" i="49"/>
  <c r="K26" i="49"/>
  <c r="K22" i="49"/>
  <c r="K9" i="49"/>
  <c r="K12" i="49"/>
  <c r="K11" i="49"/>
  <c r="K18" i="49"/>
  <c r="K35" i="49"/>
  <c r="K7" i="49"/>
  <c r="K13" i="49"/>
  <c r="K28" i="49"/>
  <c r="K21" i="49"/>
  <c r="K16" i="49"/>
  <c r="K19" i="49"/>
  <c r="K32" i="49"/>
  <c r="K23" i="49"/>
  <c r="K17" i="49"/>
  <c r="K29" i="49"/>
  <c r="K30" i="49"/>
  <c r="K31" i="49"/>
  <c r="K25" i="49"/>
  <c r="K10" i="49"/>
  <c r="K34" i="49"/>
  <c r="K14" i="49"/>
  <c r="K15" i="49"/>
  <c r="K8" i="49"/>
  <c r="K24" i="49"/>
  <c r="K27" i="49"/>
</calcChain>
</file>

<file path=xl/sharedStrings.xml><?xml version="1.0" encoding="utf-8"?>
<sst xmlns="http://schemas.openxmlformats.org/spreadsheetml/2006/main" count="760" uniqueCount="81">
  <si>
    <t>0 - 17 години</t>
  </si>
  <si>
    <t>над 18 години</t>
  </si>
  <si>
    <t>общо</t>
  </si>
  <si>
    <t>Брой</t>
  </si>
  <si>
    <t>На 1000 д. население</t>
  </si>
  <si>
    <t>Отн. дял %</t>
  </si>
  <si>
    <t>I.</t>
  </si>
  <si>
    <t xml:space="preserve"> Някои инфекциозни и паразитни болести </t>
  </si>
  <si>
    <t xml:space="preserve">  в т.ч. Чревни инфекции</t>
  </si>
  <si>
    <t>II.</t>
  </si>
  <si>
    <t xml:space="preserve"> Новообразувания</t>
  </si>
  <si>
    <t xml:space="preserve">  в т.ч. Злокачествени новообразувания</t>
  </si>
  <si>
    <t>III.</t>
  </si>
  <si>
    <t xml:space="preserve"> Болести на кръвта и кръвотворните органи</t>
  </si>
  <si>
    <t>IV.</t>
  </si>
  <si>
    <t xml:space="preserve"> Болести на ендокринната система, разстройства на  храненето и на обмяната на веществата</t>
  </si>
  <si>
    <t xml:space="preserve">    в т.ч. Захарен диабет</t>
  </si>
  <si>
    <t>V.</t>
  </si>
  <si>
    <t xml:space="preserve"> Психични и поведенчески разстройства</t>
  </si>
  <si>
    <t>VI.</t>
  </si>
  <si>
    <t xml:space="preserve"> Болести на нервната система </t>
  </si>
  <si>
    <t>VII.</t>
  </si>
  <si>
    <t xml:space="preserve"> Болести на окото и придатъците му</t>
  </si>
  <si>
    <t>VIII.</t>
  </si>
  <si>
    <t xml:space="preserve"> Болести на ухото и мастоидния израстък</t>
  </si>
  <si>
    <t>IX.</t>
  </si>
  <si>
    <t xml:space="preserve"> Болести на органите на кръвообращението</t>
  </si>
  <si>
    <t xml:space="preserve">  в т.ч. Хипертонични болести</t>
  </si>
  <si>
    <t xml:space="preserve">             Мозъчносъдови болести</t>
  </si>
  <si>
    <t>Х.</t>
  </si>
  <si>
    <t xml:space="preserve"> Болести на дихателната система</t>
  </si>
  <si>
    <t xml:space="preserve">  в т.ч. Остри инфекции на горните дих. пътища</t>
  </si>
  <si>
    <t>XI.</t>
  </si>
  <si>
    <t xml:space="preserve"> Болести на храносмилателната система</t>
  </si>
  <si>
    <t>XIІ.</t>
  </si>
  <si>
    <t xml:space="preserve"> Болести на кожата и подкожната тъкан</t>
  </si>
  <si>
    <t>XІІІ.</t>
  </si>
  <si>
    <t xml:space="preserve"> Болести на костно-мускулната система и на съединителната тъкан</t>
  </si>
  <si>
    <t>XIV.</t>
  </si>
  <si>
    <t xml:space="preserve"> Болести на пикочо-половата система</t>
  </si>
  <si>
    <t xml:space="preserve">  в т.ч. Болести на пикочната система</t>
  </si>
  <si>
    <t>XV.</t>
  </si>
  <si>
    <t xml:space="preserve"> Бременност, раждане и послеродов период</t>
  </si>
  <si>
    <t>XVI.</t>
  </si>
  <si>
    <t xml:space="preserve"> Някои състояния, възникващи през перинаталния период</t>
  </si>
  <si>
    <t>XVIІ.</t>
  </si>
  <si>
    <t xml:space="preserve"> Вродени аномалии  (пороци на развитието)</t>
  </si>
  <si>
    <t>XVIII.</t>
  </si>
  <si>
    <t xml:space="preserve"> Симптоми, признаци и отклонения от нормата</t>
  </si>
  <si>
    <t>XIX.</t>
  </si>
  <si>
    <t xml:space="preserve"> Травми и отравяния</t>
  </si>
  <si>
    <t xml:space="preserve">          Пневмонии  (вирусни и бактериални)</t>
  </si>
  <si>
    <t xml:space="preserve">         Остър бронхит и бронхиолит</t>
  </si>
  <si>
    <t>Класове болести</t>
  </si>
  <si>
    <t xml:space="preserve"> Болести на костно-мускулната система и на 
 съединителната тъкан</t>
  </si>
  <si>
    <t xml:space="preserve"> Болести на ендокринната система, разстройства на 
 храненето и на обмяната на веществата</t>
  </si>
  <si>
    <t xml:space="preserve">          Исхемична болест на сърцето</t>
  </si>
  <si>
    <t xml:space="preserve"> Болести на ендокринната система, разстройства на  
 храненето и на обмяната на веществата</t>
  </si>
  <si>
    <t xml:space="preserve"> Някои състояния, възникващи през  перинаталния период</t>
  </si>
  <si>
    <t xml:space="preserve"> Болести на костно-мускулната система и на съединител. тъкан</t>
  </si>
  <si>
    <t xml:space="preserve"> Болести на костно-мускулната с-ма и на  съедин. тъкан</t>
  </si>
  <si>
    <t xml:space="preserve"> Някои състояния, възн. през перинаталния период</t>
  </si>
  <si>
    <t>ХXІІ.</t>
  </si>
  <si>
    <t xml:space="preserve"> Кодове за специални цели U00–U85</t>
  </si>
  <si>
    <t>COVID-19, идентифициран вирус U07.1</t>
  </si>
  <si>
    <t>COVID-19, неидентифициран вирус U07.2</t>
  </si>
  <si>
    <t xml:space="preserve">* коефицентите са изчислени на средно годишно население  </t>
  </si>
  <si>
    <t xml:space="preserve">* коефицентите са изчислени на средно годишно население </t>
  </si>
  <si>
    <t>Клас 
по МКБ</t>
  </si>
  <si>
    <t>ОБЩО:</t>
  </si>
  <si>
    <r>
      <t xml:space="preserve">РЕГИСТРИРАНИ   ЗАБОЛЯВАНИЯ   В  ЛЕЧЕБНИТЕ  ЗАВЕДЕНИЯ ЗА ДОБОЛНИЧНА ПОМОЩ  В  </t>
    </r>
    <r>
      <rPr>
        <b/>
        <sz val="10"/>
        <rFont val="Hebar"/>
        <charset val="204"/>
      </rPr>
      <t>ОБЛАСТ  ВЕЛИКО ТЪРНОВО</t>
    </r>
    <r>
      <rPr>
        <sz val="10"/>
        <rFont val="Hebar"/>
        <charset val="204"/>
      </rPr>
      <t xml:space="preserve">   ПРЕЗ  </t>
    </r>
    <r>
      <rPr>
        <b/>
        <sz val="10"/>
        <rFont val="Hebar"/>
        <charset val="204"/>
      </rPr>
      <t xml:space="preserve"> 2024</t>
    </r>
    <r>
      <rPr>
        <sz val="10"/>
        <rFont val="Hebar"/>
        <charset val="204"/>
      </rPr>
      <t xml:space="preserve"> год.</t>
    </r>
  </si>
  <si>
    <r>
      <t xml:space="preserve">РЕГИСТРИРАНИ   ЗАБОЛЯВАНИЯ   В  ЛЕЧЕБНИТЕ  ЗАВЕДЕНИЯ ЗА ДОБОЛНИЧНА ПОМОЩ  В  </t>
    </r>
    <r>
      <rPr>
        <b/>
        <sz val="10"/>
        <rFont val="Hebar"/>
        <charset val="204"/>
      </rPr>
      <t>ОБЩИНА  ВЕЛИКО ТЪРНОВО</t>
    </r>
    <r>
      <rPr>
        <sz val="10"/>
        <rFont val="Hebar"/>
        <charset val="204"/>
      </rPr>
      <t xml:space="preserve">   ПРЕЗ  </t>
    </r>
    <r>
      <rPr>
        <b/>
        <sz val="10"/>
        <rFont val="Hebar"/>
        <charset val="204"/>
      </rPr>
      <t xml:space="preserve"> 2024</t>
    </r>
    <r>
      <rPr>
        <sz val="10"/>
        <rFont val="Hebar"/>
        <charset val="204"/>
      </rPr>
      <t xml:space="preserve"> год.</t>
    </r>
  </si>
  <si>
    <r>
      <t xml:space="preserve">РЕГИСТРИРАНИ   ЗАБОЛЯВАНИЯ   В  ЛЕЧЕБНИТЕ  ЗАВЕДЕНИЯ ЗА ДОБОЛНИЧНА ПОМОЩ  В  </t>
    </r>
    <r>
      <rPr>
        <b/>
        <sz val="10"/>
        <rFont val="Hebar"/>
        <charset val="204"/>
      </rPr>
      <t>ОБЩИНА  ГОРНА ОРЯХОВИЦА</t>
    </r>
    <r>
      <rPr>
        <sz val="10"/>
        <rFont val="Hebar"/>
        <charset val="204"/>
      </rPr>
      <t xml:space="preserve">   ПРЕЗ  </t>
    </r>
    <r>
      <rPr>
        <b/>
        <sz val="10"/>
        <rFont val="Hebar"/>
        <charset val="204"/>
      </rPr>
      <t xml:space="preserve"> 2024</t>
    </r>
    <r>
      <rPr>
        <sz val="10"/>
        <rFont val="Hebar"/>
        <charset val="204"/>
      </rPr>
      <t xml:space="preserve"> год.</t>
    </r>
  </si>
  <si>
    <r>
      <t xml:space="preserve">РЕГИСТРИРАНИ   ЗАБОЛЯВАНИЯ   В  ЛЕЧЕБНИТЕ  ЗАВЕДЕНИЯ ЗА ДОБОЛНИЧНА ПОМОЩ  В  </t>
    </r>
    <r>
      <rPr>
        <b/>
        <sz val="10"/>
        <rFont val="Hebar"/>
        <charset val="204"/>
      </rPr>
      <t>ОБЩИНА  ЕЛЕНА</t>
    </r>
    <r>
      <rPr>
        <sz val="10"/>
        <rFont val="Hebar"/>
        <charset val="204"/>
      </rPr>
      <t xml:space="preserve">   ПРЕЗ  </t>
    </r>
    <r>
      <rPr>
        <b/>
        <sz val="10"/>
        <rFont val="Hebar"/>
        <charset val="204"/>
      </rPr>
      <t xml:space="preserve"> 2024</t>
    </r>
    <r>
      <rPr>
        <sz val="10"/>
        <rFont val="Hebar"/>
        <charset val="204"/>
      </rPr>
      <t xml:space="preserve"> год.</t>
    </r>
  </si>
  <si>
    <r>
      <t xml:space="preserve">РЕГИСТРИРАНИ   ЗАБОЛЯВАНИЯ   В  ЛЕЧЕБНИТЕ  ЗАВЕДЕНИЯ ЗА ДОБОЛНИЧНА ПОМОЩ  В  </t>
    </r>
    <r>
      <rPr>
        <b/>
        <sz val="10"/>
        <rFont val="Hebar"/>
        <charset val="204"/>
      </rPr>
      <t>ОБЩИНА  ЗЛАТАРИЦА</t>
    </r>
    <r>
      <rPr>
        <sz val="10"/>
        <rFont val="Hebar"/>
        <charset val="204"/>
      </rPr>
      <t xml:space="preserve">   ПРЕЗ  </t>
    </r>
    <r>
      <rPr>
        <b/>
        <sz val="10"/>
        <rFont val="Hebar"/>
        <charset val="204"/>
      </rPr>
      <t xml:space="preserve"> 2024</t>
    </r>
    <r>
      <rPr>
        <sz val="10"/>
        <rFont val="Hebar"/>
        <charset val="204"/>
      </rPr>
      <t xml:space="preserve"> год.</t>
    </r>
  </si>
  <si>
    <r>
      <t xml:space="preserve">РЕГИСТРИРАНИ   ЗАБОЛЯВАНИЯ   В  ЛЕЧЕБНИТЕ  ЗАВЕДЕНИЯ ЗА ДОБОЛНИЧНА ПОМОЩ  В  </t>
    </r>
    <r>
      <rPr>
        <b/>
        <sz val="10"/>
        <rFont val="Hebar"/>
        <charset val="204"/>
      </rPr>
      <t>ОБЩИНА  ЛЯСКОВЕЦ</t>
    </r>
    <r>
      <rPr>
        <sz val="10"/>
        <rFont val="Hebar"/>
        <charset val="204"/>
      </rPr>
      <t xml:space="preserve">   ПРЕЗ  </t>
    </r>
    <r>
      <rPr>
        <b/>
        <sz val="10"/>
        <rFont val="Hebar"/>
        <charset val="204"/>
      </rPr>
      <t xml:space="preserve"> 2024</t>
    </r>
    <r>
      <rPr>
        <sz val="10"/>
        <rFont val="Hebar"/>
        <charset val="204"/>
      </rPr>
      <t xml:space="preserve"> год.</t>
    </r>
  </si>
  <si>
    <r>
      <t xml:space="preserve">РЕГИСТРИРАНИ   ЗАБОЛЯВАНИЯ   В  ЛЕЧЕБНИТЕ  ЗАВЕДЕНИЯ ЗА ДОБОЛНИЧНА ПОМОЩ  В  </t>
    </r>
    <r>
      <rPr>
        <b/>
        <sz val="10"/>
        <rFont val="Hebar"/>
        <charset val="204"/>
      </rPr>
      <t>ОБЩИНА  ПАВЛИКЕНИ</t>
    </r>
    <r>
      <rPr>
        <sz val="10"/>
        <rFont val="Hebar"/>
        <charset val="204"/>
      </rPr>
      <t xml:space="preserve">   ПРЕЗ  </t>
    </r>
    <r>
      <rPr>
        <b/>
        <sz val="10"/>
        <rFont val="Hebar"/>
        <charset val="204"/>
      </rPr>
      <t xml:space="preserve"> 2024</t>
    </r>
    <r>
      <rPr>
        <sz val="10"/>
        <rFont val="Hebar"/>
        <charset val="204"/>
      </rPr>
      <t xml:space="preserve"> год.</t>
    </r>
  </si>
  <si>
    <r>
      <t xml:space="preserve">РЕГИСТРИРАНИ   ЗАБОЛЯВАНИЯ   В  ЛЕЧЕБНИТЕ  ЗАВЕДЕНИЯ ЗА ДОБОЛНИЧНА ПОМОЩ  В  </t>
    </r>
    <r>
      <rPr>
        <b/>
        <sz val="10"/>
        <rFont val="Hebar"/>
        <charset val="204"/>
      </rPr>
      <t>ОБЩИНА  ПОЛСКИ ТРЪМБЕШ</t>
    </r>
    <r>
      <rPr>
        <sz val="10"/>
        <rFont val="Hebar"/>
        <charset val="204"/>
      </rPr>
      <t xml:space="preserve">   ПРЕЗ  </t>
    </r>
    <r>
      <rPr>
        <b/>
        <sz val="10"/>
        <rFont val="Hebar"/>
        <charset val="204"/>
      </rPr>
      <t xml:space="preserve"> 2024</t>
    </r>
    <r>
      <rPr>
        <sz val="10"/>
        <rFont val="Hebar"/>
        <charset val="204"/>
      </rPr>
      <t xml:space="preserve"> год.</t>
    </r>
  </si>
  <si>
    <r>
      <t xml:space="preserve">РЕГИСТРИРАНИ   ЗАБОЛЯВАНИЯ   В  ЛЕЧЕБНИТЕ  ЗАВЕДЕНИЯ ЗА ДОБОЛНИЧНА ПОМОЩ  В  </t>
    </r>
    <r>
      <rPr>
        <b/>
        <sz val="10"/>
        <rFont val="Hebar"/>
        <charset val="204"/>
      </rPr>
      <t>ОБЩИНА  СВИЩОВ</t>
    </r>
    <r>
      <rPr>
        <sz val="10"/>
        <rFont val="Hebar"/>
        <charset val="204"/>
      </rPr>
      <t xml:space="preserve">   ПРЕЗ  </t>
    </r>
    <r>
      <rPr>
        <b/>
        <sz val="10"/>
        <rFont val="Hebar"/>
        <charset val="204"/>
      </rPr>
      <t xml:space="preserve"> 2024</t>
    </r>
    <r>
      <rPr>
        <sz val="10"/>
        <rFont val="Hebar"/>
        <charset val="204"/>
      </rPr>
      <t xml:space="preserve"> год.</t>
    </r>
  </si>
  <si>
    <r>
      <t xml:space="preserve">РЕГИСТРИРАНИ   ЗАБОЛЯВАНИЯ   В  ЛЕЧЕБНИТЕ  ЗАВЕДЕНИЯ ЗА ДОБОЛНИЧНА ПОМОЩ  В  </t>
    </r>
    <r>
      <rPr>
        <b/>
        <sz val="10"/>
        <rFont val="Hebar"/>
        <charset val="204"/>
      </rPr>
      <t>ОБЩИНА  СТРАЖИЦА</t>
    </r>
    <r>
      <rPr>
        <sz val="10"/>
        <rFont val="Hebar"/>
        <charset val="204"/>
      </rPr>
      <t xml:space="preserve">   ПРЕЗ  </t>
    </r>
    <r>
      <rPr>
        <b/>
        <sz val="10"/>
        <rFont val="Hebar"/>
        <charset val="204"/>
      </rPr>
      <t xml:space="preserve"> 2024</t>
    </r>
    <r>
      <rPr>
        <sz val="10"/>
        <rFont val="Hebar"/>
        <charset val="204"/>
      </rPr>
      <t xml:space="preserve"> год.</t>
    </r>
  </si>
  <si>
    <r>
      <t xml:space="preserve">РЕГИСТРИРАНИ   ЗАБОЛЯВАНИЯ   В  ЛЕЧЕБНИТЕ  ЗАВЕДЕНИЯ ЗА ДОБОЛНИЧНА ПОМОЩ  В  </t>
    </r>
    <r>
      <rPr>
        <b/>
        <sz val="10"/>
        <rFont val="Hebar"/>
        <charset val="204"/>
      </rPr>
      <t>ОБЩИНА  СУХИНДОЛ</t>
    </r>
    <r>
      <rPr>
        <sz val="10"/>
        <rFont val="Hebar"/>
        <charset val="204"/>
      </rPr>
      <t xml:space="preserve">   ПРЕЗ  </t>
    </r>
    <r>
      <rPr>
        <b/>
        <sz val="10"/>
        <rFont val="Hebar"/>
        <charset val="204"/>
      </rPr>
      <t xml:space="preserve"> 2024</t>
    </r>
    <r>
      <rPr>
        <sz val="10"/>
        <rFont val="Hebar"/>
        <charset val="204"/>
      </rPr>
      <t xml:space="preserve"> год.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</si>
</sst>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4">
    <font>
      <sz val="10"/>
      <name val="Arial"/>
      <charset val="204"/>
    </font>
    <font>
      <sz val="10"/>
      <name val="Hebar"/>
      <charset val="204"/>
    </font>
    <font>
      <b/>
      <sz val="10"/>
      <name val="Hebar"/>
      <charset val="204"/>
    </font>
    <font>
      <i/>
      <sz val="9"/>
      <name val="Hebar"/>
      <family val="2"/>
      <charset val="204"/>
    </font>
    <font>
      <i/>
      <sz val="10"/>
      <name val="Arial"/>
      <family val="2"/>
      <charset val="204"/>
    </font>
    <font>
      <sz val="10"/>
      <name val="Arial"/>
      <family val="2"/>
      <charset val="204"/>
    </font>
    <font>
      <i/>
      <sz val="10"/>
      <name val="Arial"/>
      <family val="2"/>
      <charset val="204"/>
    </font>
    <font>
      <sz val="10"/>
      <name val="Arial"/>
      <family val="2"/>
      <charset val="204"/>
    </font>
    <font>
      <i/>
      <sz val="9"/>
      <name val="Arial"/>
      <family val="2"/>
      <charset val="204"/>
    </font>
    <font>
      <i/>
      <sz val="9"/>
      <name val="Arial"/>
      <family val="2"/>
      <charset val="204"/>
    </font>
    <font>
      <sz val="9"/>
      <name val="Arial"/>
      <family val="2"/>
      <charset val="204"/>
    </font>
    <font>
      <sz val="11"/>
      <name val="Arial"/>
      <family val="2"/>
      <charset val="204"/>
    </font>
    <font>
      <sz val="9"/>
      <name val="Arial"/>
      <family val="2"/>
      <charset val="204"/>
    </font>
    <font>
      <b/>
      <sz val="10"/>
      <name val="Arial"/>
      <family val="2"/>
      <charset val="204"/>
    </font>
    <font>
      <b/>
      <sz val="11"/>
      <name val="Arial"/>
      <family val="2"/>
      <charset val="204"/>
    </font>
    <font>
      <i/>
      <sz val="9"/>
      <name val="Times New Roman"/>
      <family val="1"/>
      <charset val="204"/>
    </font>
    <font>
      <sz val="11"/>
      <name val="Arial"/>
      <family val="2"/>
      <charset val="204"/>
    </font>
    <font>
      <sz val="11"/>
      <name val="Hebar"/>
      <charset val="204"/>
    </font>
    <font>
      <b/>
      <sz val="11"/>
      <name val="Hebar"/>
      <charset val="204"/>
    </font>
    <font>
      <i/>
      <sz val="10"/>
      <name val="Hebar"/>
      <charset val="204"/>
    </font>
    <font>
      <b/>
      <i/>
      <sz val="10"/>
      <name val="Hebar"/>
      <charset val="204"/>
    </font>
    <font>
      <b/>
      <sz val="9"/>
      <name val="Arial"/>
      <family val="2"/>
      <charset val="204"/>
    </font>
    <font>
      <sz val="8"/>
      <name val="Arial"/>
      <family val="2"/>
      <charset val="204"/>
    </font>
    <font>
      <sz val="11"/>
      <color rgb="FF0070C0"/>
      <name val="Arial"/>
      <family val="2"/>
      <charset val="204"/>
    </font>
    <font>
      <sz val="10"/>
      <color rgb="FF0070C0"/>
      <name val="Arial"/>
      <family val="2"/>
      <charset val="204"/>
    </font>
    <font>
      <i/>
      <sz val="9"/>
      <color rgb="FF0070C0"/>
      <name val="Arial"/>
      <family val="2"/>
      <charset val="204"/>
    </font>
    <font>
      <sz val="10"/>
      <name val="Hebar"/>
      <family val="2"/>
      <charset val="204"/>
    </font>
    <font>
      <b/>
      <i/>
      <sz val="10"/>
      <name val="Arial"/>
      <family val="2"/>
      <charset val="204"/>
    </font>
    <font>
      <sz val="9"/>
      <color rgb="FF0070C0"/>
      <name val="Arial"/>
      <family val="2"/>
      <charset val="204"/>
    </font>
    <font>
      <i/>
      <sz val="8"/>
      <name val="Arial"/>
      <family val="2"/>
      <charset val="204"/>
    </font>
    <font>
      <i/>
      <sz val="8"/>
      <color rgb="FFFF0000"/>
      <name val="Arial"/>
      <family val="2"/>
      <charset val="204"/>
    </font>
    <font>
      <sz val="11"/>
      <color theme="3" tint="0.39997558519241921"/>
      <name val="Arial"/>
      <family val="2"/>
      <charset val="204"/>
    </font>
    <font>
      <i/>
      <sz val="9"/>
      <color theme="3" tint="0.39997558519241921"/>
      <name val="Arial"/>
      <family val="2"/>
      <charset val="204"/>
    </font>
    <font>
      <b/>
      <i/>
      <sz val="9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78">
    <xf numFmtId="0" fontId="0" fillId="0" borderId="0" xfId="0"/>
    <xf numFmtId="0" fontId="0" fillId="0" borderId="0" xfId="0" applyAlignment="1">
      <alignment vertical="center"/>
    </xf>
    <xf numFmtId="0" fontId="10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Continuous" vertical="center"/>
    </xf>
    <xf numFmtId="0" fontId="0" fillId="0" borderId="0" xfId="0" applyFill="1" applyAlignment="1">
      <alignment vertical="center"/>
    </xf>
    <xf numFmtId="0" fontId="7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1" fillId="0" borderId="0" xfId="0" applyFont="1" applyFill="1" applyAlignment="1">
      <alignment horizontal="right" vertical="center"/>
    </xf>
    <xf numFmtId="0" fontId="11" fillId="0" borderId="0" xfId="0" applyFont="1" applyAlignment="1">
      <alignment horizontal="right" vertical="center"/>
    </xf>
    <xf numFmtId="0" fontId="17" fillId="0" borderId="0" xfId="0" applyFont="1" applyFill="1" applyAlignment="1">
      <alignment horizontal="right" vertical="center"/>
    </xf>
    <xf numFmtId="0" fontId="10" fillId="0" borderId="0" xfId="0" applyFont="1" applyAlignment="1">
      <alignment vertical="center"/>
    </xf>
    <xf numFmtId="164" fontId="8" fillId="0" borderId="5" xfId="0" applyNumberFormat="1" applyFont="1" applyFill="1" applyBorder="1" applyAlignment="1">
      <alignment horizontal="right" vertical="center"/>
    </xf>
    <xf numFmtId="164" fontId="15" fillId="0" borderId="5" xfId="0" applyNumberFormat="1" applyFont="1" applyFill="1" applyBorder="1" applyAlignment="1">
      <alignment vertical="center"/>
    </xf>
    <xf numFmtId="164" fontId="8" fillId="0" borderId="5" xfId="0" applyNumberFormat="1" applyFont="1" applyFill="1" applyBorder="1" applyAlignment="1">
      <alignment vertical="center"/>
    </xf>
    <xf numFmtId="164" fontId="7" fillId="0" borderId="8" xfId="0" applyNumberFormat="1" applyFont="1" applyFill="1" applyBorder="1" applyAlignment="1">
      <alignment vertical="center"/>
    </xf>
    <xf numFmtId="0" fontId="3" fillId="0" borderId="5" xfId="0" applyFont="1" applyFill="1" applyBorder="1" applyAlignment="1">
      <alignment horizontal="left" vertical="center" wrapText="1"/>
    </xf>
    <xf numFmtId="164" fontId="4" fillId="0" borderId="8" xfId="0" applyNumberFormat="1" applyFont="1" applyFill="1" applyBorder="1" applyAlignment="1">
      <alignment vertical="center"/>
    </xf>
    <xf numFmtId="164" fontId="4" fillId="0" borderId="8" xfId="0" applyNumberFormat="1" applyFont="1" applyFill="1" applyBorder="1" applyAlignment="1">
      <alignment horizontal="right" vertical="center"/>
    </xf>
    <xf numFmtId="164" fontId="8" fillId="0" borderId="7" xfId="0" applyNumberFormat="1" applyFont="1" applyFill="1" applyBorder="1" applyAlignment="1">
      <alignment horizontal="right" vertical="center"/>
    </xf>
    <xf numFmtId="0" fontId="0" fillId="0" borderId="0" xfId="0" applyFill="1" applyAlignment="1">
      <alignment horizontal="centerContinuous" vertical="center"/>
    </xf>
    <xf numFmtId="0" fontId="1" fillId="0" borderId="0" xfId="0" applyFont="1" applyFill="1" applyAlignment="1">
      <alignment horizontal="centerContinuous" vertical="center"/>
    </xf>
    <xf numFmtId="0" fontId="2" fillId="0" borderId="0" xfId="0" applyFont="1" applyFill="1" applyAlignment="1">
      <alignment horizontal="centerContinuous" vertical="center"/>
    </xf>
    <xf numFmtId="0" fontId="18" fillId="0" borderId="0" xfId="0" applyFont="1" applyFill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" fillId="0" borderId="8" xfId="0" applyFont="1" applyFill="1" applyBorder="1" applyAlignment="1">
      <alignment horizontal="left" vertical="center" wrapText="1"/>
    </xf>
    <xf numFmtId="164" fontId="4" fillId="0" borderId="8" xfId="0" applyNumberFormat="1" applyFont="1" applyBorder="1" applyAlignment="1">
      <alignment horizontal="right" vertical="center"/>
    </xf>
    <xf numFmtId="0" fontId="5" fillId="0" borderId="8" xfId="0" applyFont="1" applyBorder="1" applyAlignment="1">
      <alignment horizontal="left" vertical="center" wrapText="1"/>
    </xf>
    <xf numFmtId="164" fontId="4" fillId="0" borderId="8" xfId="0" applyNumberFormat="1" applyFont="1" applyBorder="1" applyAlignment="1">
      <alignment vertical="center"/>
    </xf>
    <xf numFmtId="0" fontId="5" fillId="0" borderId="8" xfId="0" applyFont="1" applyFill="1" applyBorder="1" applyAlignment="1">
      <alignment horizontal="left" vertical="center" wrapText="1"/>
    </xf>
    <xf numFmtId="0" fontId="8" fillId="0" borderId="5" xfId="0" applyFont="1" applyFill="1" applyBorder="1" applyAlignment="1">
      <alignment horizontal="left" vertical="center" wrapText="1"/>
    </xf>
    <xf numFmtId="0" fontId="8" fillId="0" borderId="6" xfId="0" applyFont="1" applyFill="1" applyBorder="1" applyAlignment="1">
      <alignment horizontal="right" vertical="center" wrapText="1"/>
    </xf>
    <xf numFmtId="0" fontId="8" fillId="0" borderId="5" xfId="0" applyFont="1" applyFill="1" applyBorder="1" applyAlignment="1">
      <alignment horizontal="right" vertical="center" wrapText="1"/>
    </xf>
    <xf numFmtId="0" fontId="3" fillId="0" borderId="5" xfId="0" applyFont="1" applyFill="1" applyBorder="1" applyAlignment="1">
      <alignment horizontal="right" vertical="center" wrapText="1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9" fillId="0" borderId="1" xfId="0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left" vertical="center" wrapText="1"/>
    </xf>
    <xf numFmtId="164" fontId="7" fillId="0" borderId="12" xfId="0" applyNumberFormat="1" applyFont="1" applyFill="1" applyBorder="1" applyAlignment="1">
      <alignment vertical="center"/>
    </xf>
    <xf numFmtId="164" fontId="7" fillId="0" borderId="13" xfId="0" applyNumberFormat="1" applyFont="1" applyFill="1" applyBorder="1" applyAlignment="1">
      <alignment vertical="center"/>
    </xf>
    <xf numFmtId="0" fontId="5" fillId="0" borderId="12" xfId="0" applyFont="1" applyBorder="1" applyAlignment="1">
      <alignment horizontal="left" vertical="center" wrapText="1"/>
    </xf>
    <xf numFmtId="164" fontId="4" fillId="0" borderId="12" xfId="0" applyNumberFormat="1" applyFont="1" applyBorder="1" applyAlignment="1">
      <alignment horizontal="right" vertical="center"/>
    </xf>
    <xf numFmtId="164" fontId="4" fillId="0" borderId="12" xfId="0" applyNumberFormat="1" applyFont="1" applyBorder="1" applyAlignment="1">
      <alignment vertical="center"/>
    </xf>
    <xf numFmtId="164" fontId="4" fillId="0" borderId="13" xfId="0" applyNumberFormat="1" applyFont="1" applyBorder="1" applyAlignment="1">
      <alignment vertical="center"/>
    </xf>
    <xf numFmtId="0" fontId="3" fillId="0" borderId="7" xfId="0" applyFont="1" applyFill="1" applyBorder="1" applyAlignment="1">
      <alignment horizontal="left" vertical="center" wrapText="1"/>
    </xf>
    <xf numFmtId="0" fontId="23" fillId="0" borderId="12" xfId="0" applyFont="1" applyFill="1" applyBorder="1" applyAlignment="1">
      <alignment horizontal="right" vertical="center"/>
    </xf>
    <xf numFmtId="0" fontId="16" fillId="0" borderId="12" xfId="0" applyFont="1" applyFill="1" applyBorder="1" applyAlignment="1">
      <alignment horizontal="right" vertical="center"/>
    </xf>
    <xf numFmtId="0" fontId="3" fillId="0" borderId="7" xfId="0" applyFont="1" applyFill="1" applyBorder="1" applyAlignment="1">
      <alignment horizontal="right" vertical="center" wrapText="1"/>
    </xf>
    <xf numFmtId="164" fontId="4" fillId="0" borderId="12" xfId="0" applyNumberFormat="1" applyFont="1" applyFill="1" applyBorder="1" applyAlignment="1">
      <alignment vertical="center"/>
    </xf>
    <xf numFmtId="164" fontId="4" fillId="0" borderId="13" xfId="0" applyNumberFormat="1" applyFont="1" applyFill="1" applyBorder="1" applyAlignment="1">
      <alignment vertical="center"/>
    </xf>
    <xf numFmtId="164" fontId="7" fillId="0" borderId="12" xfId="0" applyNumberFormat="1" applyFont="1" applyBorder="1" applyAlignment="1">
      <alignment vertical="center"/>
    </xf>
    <xf numFmtId="164" fontId="7" fillId="0" borderId="13" xfId="0" applyNumberFormat="1" applyFont="1" applyBorder="1" applyAlignment="1">
      <alignment vertical="center"/>
    </xf>
    <xf numFmtId="164" fontId="8" fillId="0" borderId="7" xfId="0" applyNumberFormat="1" applyFont="1" applyFill="1" applyBorder="1" applyAlignment="1">
      <alignment vertical="center"/>
    </xf>
    <xf numFmtId="164" fontId="8" fillId="0" borderId="15" xfId="0" applyNumberFormat="1" applyFont="1" applyFill="1" applyBorder="1" applyAlignment="1">
      <alignment vertical="center"/>
    </xf>
    <xf numFmtId="164" fontId="8" fillId="0" borderId="15" xfId="0" applyNumberFormat="1" applyFont="1" applyFill="1" applyBorder="1" applyAlignment="1">
      <alignment horizontal="right" vertical="center"/>
    </xf>
    <xf numFmtId="164" fontId="12" fillId="0" borderId="12" xfId="0" applyNumberFormat="1" applyFont="1" applyFill="1" applyBorder="1" applyAlignment="1">
      <alignment vertical="center"/>
    </xf>
    <xf numFmtId="164" fontId="12" fillId="0" borderId="13" xfId="0" applyNumberFormat="1" applyFont="1" applyFill="1" applyBorder="1" applyAlignment="1">
      <alignment vertical="center"/>
    </xf>
    <xf numFmtId="164" fontId="15" fillId="0" borderId="7" xfId="0" applyNumberFormat="1" applyFont="1" applyFill="1" applyBorder="1" applyAlignment="1">
      <alignment vertical="center"/>
    </xf>
    <xf numFmtId="164" fontId="15" fillId="0" borderId="15" xfId="0" applyNumberFormat="1" applyFont="1" applyFill="1" applyBorder="1" applyAlignment="1">
      <alignment vertical="center"/>
    </xf>
    <xf numFmtId="164" fontId="12" fillId="0" borderId="12" xfId="0" applyNumberFormat="1" applyFont="1" applyFill="1" applyBorder="1" applyAlignment="1">
      <alignment horizontal="right" vertical="center"/>
    </xf>
    <xf numFmtId="164" fontId="12" fillId="0" borderId="13" xfId="0" applyNumberFormat="1" applyFont="1" applyFill="1" applyBorder="1" applyAlignment="1">
      <alignment horizontal="right" vertical="center"/>
    </xf>
    <xf numFmtId="164" fontId="4" fillId="0" borderId="12" xfId="0" applyNumberFormat="1" applyFont="1" applyFill="1" applyBorder="1" applyAlignment="1">
      <alignment horizontal="right" vertical="center"/>
    </xf>
    <xf numFmtId="164" fontId="7" fillId="0" borderId="17" xfId="0" applyNumberFormat="1" applyFont="1" applyFill="1" applyBorder="1" applyAlignment="1">
      <alignment vertical="center"/>
    </xf>
    <xf numFmtId="164" fontId="4" fillId="0" borderId="17" xfId="0" applyNumberFormat="1" applyFont="1" applyFill="1" applyBorder="1" applyAlignment="1">
      <alignment vertical="center"/>
    </xf>
    <xf numFmtId="0" fontId="16" fillId="0" borderId="8" xfId="0" applyFont="1" applyFill="1" applyBorder="1" applyAlignment="1">
      <alignment horizontal="right" vertical="center"/>
    </xf>
    <xf numFmtId="164" fontId="12" fillId="0" borderId="8" xfId="0" applyNumberFormat="1" applyFont="1" applyFill="1" applyBorder="1" applyAlignment="1">
      <alignment vertical="center"/>
    </xf>
    <xf numFmtId="164" fontId="12" fillId="0" borderId="17" xfId="0" applyNumberFormat="1" applyFont="1" applyFill="1" applyBorder="1" applyAlignment="1">
      <alignment vertical="center"/>
    </xf>
    <xf numFmtId="164" fontId="12" fillId="0" borderId="8" xfId="0" applyNumberFormat="1" applyFont="1" applyFill="1" applyBorder="1" applyAlignment="1">
      <alignment horizontal="right" vertical="center"/>
    </xf>
    <xf numFmtId="164" fontId="12" fillId="0" borderId="17" xfId="0" applyNumberFormat="1" applyFont="1" applyFill="1" applyBorder="1" applyAlignment="1">
      <alignment horizontal="right" vertical="center"/>
    </xf>
    <xf numFmtId="0" fontId="8" fillId="0" borderId="7" xfId="0" applyFont="1" applyFill="1" applyBorder="1" applyAlignment="1">
      <alignment horizontal="left" vertical="center" wrapText="1"/>
    </xf>
    <xf numFmtId="0" fontId="8" fillId="0" borderId="7" xfId="0" applyFont="1" applyFill="1" applyBorder="1" applyAlignment="1">
      <alignment horizontal="right" vertical="center" wrapText="1"/>
    </xf>
    <xf numFmtId="0" fontId="1" fillId="0" borderId="12" xfId="0" applyFont="1" applyFill="1" applyBorder="1" applyAlignment="1">
      <alignment horizontal="left" vertical="center" wrapText="1"/>
    </xf>
    <xf numFmtId="164" fontId="8" fillId="0" borderId="19" xfId="0" applyNumberFormat="1" applyFont="1" applyFill="1" applyBorder="1" applyAlignment="1">
      <alignment vertical="center"/>
    </xf>
    <xf numFmtId="164" fontId="8" fillId="0" borderId="19" xfId="0" applyNumberFormat="1" applyFont="1" applyFill="1" applyBorder="1" applyAlignment="1">
      <alignment horizontal="right" vertical="center"/>
    </xf>
    <xf numFmtId="164" fontId="15" fillId="0" borderId="19" xfId="0" applyNumberFormat="1" applyFont="1" applyFill="1" applyBorder="1" applyAlignment="1">
      <alignment vertical="center"/>
    </xf>
    <xf numFmtId="164" fontId="7" fillId="0" borderId="8" xfId="0" applyNumberFormat="1" applyFont="1" applyBorder="1" applyAlignment="1">
      <alignment vertical="center"/>
    </xf>
    <xf numFmtId="164" fontId="7" fillId="0" borderId="17" xfId="0" applyNumberFormat="1" applyFont="1" applyBorder="1" applyAlignment="1">
      <alignment vertical="center"/>
    </xf>
    <xf numFmtId="164" fontId="12" fillId="0" borderId="8" xfId="0" applyNumberFormat="1" applyFont="1" applyBorder="1" applyAlignment="1">
      <alignment horizontal="right" vertical="center"/>
    </xf>
    <xf numFmtId="164" fontId="12" fillId="0" borderId="17" xfId="0" applyNumberFormat="1" applyFont="1" applyBorder="1" applyAlignment="1">
      <alignment horizontal="right" vertical="center"/>
    </xf>
    <xf numFmtId="164" fontId="4" fillId="0" borderId="17" xfId="0" applyNumberFormat="1" applyFont="1" applyBorder="1" applyAlignment="1">
      <alignment vertical="center"/>
    </xf>
    <xf numFmtId="164" fontId="12" fillId="0" borderId="8" xfId="0" applyNumberFormat="1" applyFont="1" applyBorder="1" applyAlignment="1">
      <alignment vertical="center"/>
    </xf>
    <xf numFmtId="164" fontId="12" fillId="0" borderId="17" xfId="0" applyNumberFormat="1" applyFont="1" applyBorder="1" applyAlignment="1">
      <alignment vertical="center"/>
    </xf>
    <xf numFmtId="0" fontId="5" fillId="2" borderId="12" xfId="0" applyFont="1" applyFill="1" applyBorder="1" applyAlignment="1">
      <alignment horizontal="left" vertical="center" wrapText="1"/>
    </xf>
    <xf numFmtId="0" fontId="5" fillId="0" borderId="25" xfId="0" applyFont="1" applyBorder="1" applyAlignment="1">
      <alignment horizontal="center" vertical="center"/>
    </xf>
    <xf numFmtId="0" fontId="14" fillId="0" borderId="20" xfId="0" applyFont="1" applyBorder="1" applyAlignment="1">
      <alignment horizontal="right" vertical="center" wrapText="1"/>
    </xf>
    <xf numFmtId="0" fontId="0" fillId="0" borderId="0" xfId="0" applyBorder="1" applyAlignment="1">
      <alignment horizontal="center" vertical="center"/>
    </xf>
    <xf numFmtId="0" fontId="22" fillId="0" borderId="0" xfId="0" applyFont="1" applyFill="1" applyBorder="1" applyAlignment="1">
      <alignment horizontal="left" vertical="center" wrapText="1"/>
    </xf>
    <xf numFmtId="0" fontId="0" fillId="0" borderId="0" xfId="0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 wrapText="1"/>
    </xf>
    <xf numFmtId="0" fontId="0" fillId="0" borderId="0" xfId="0" applyFill="1" applyAlignment="1">
      <alignment horizontal="right" vertical="center"/>
    </xf>
    <xf numFmtId="0" fontId="6" fillId="0" borderId="0" xfId="0" applyFont="1" applyAlignment="1">
      <alignment vertical="center"/>
    </xf>
    <xf numFmtId="0" fontId="0" fillId="0" borderId="0" xfId="0" applyAlignment="1">
      <alignment horizontal="right" vertical="center"/>
    </xf>
    <xf numFmtId="0" fontId="1" fillId="0" borderId="0" xfId="0" applyFont="1" applyFill="1" applyAlignment="1">
      <alignment horizontal="right" vertical="center"/>
    </xf>
    <xf numFmtId="0" fontId="19" fillId="0" borderId="0" xfId="0" applyFont="1" applyFill="1" applyAlignment="1">
      <alignment horizontal="centerContinuous" vertical="center"/>
    </xf>
    <xf numFmtId="0" fontId="20" fillId="0" borderId="0" xfId="0" applyFont="1" applyFill="1" applyAlignment="1">
      <alignment horizontal="centerContinuous" vertical="center"/>
    </xf>
    <xf numFmtId="0" fontId="2" fillId="0" borderId="0" xfId="0" applyFont="1" applyFill="1" applyAlignment="1">
      <alignment horizontal="right" vertical="center"/>
    </xf>
    <xf numFmtId="0" fontId="20" fillId="0" borderId="0" xfId="0" applyFont="1" applyAlignment="1">
      <alignment horizontal="centerContinuous"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horizontal="right" vertical="center"/>
    </xf>
    <xf numFmtId="0" fontId="6" fillId="0" borderId="0" xfId="0" applyFont="1" applyFill="1" applyAlignment="1">
      <alignment vertical="center"/>
    </xf>
    <xf numFmtId="0" fontId="16" fillId="0" borderId="8" xfId="0" applyFont="1" applyBorder="1" applyAlignment="1">
      <alignment horizontal="right" vertical="center"/>
    </xf>
    <xf numFmtId="0" fontId="16" fillId="0" borderId="12" xfId="0" applyFont="1" applyBorder="1" applyAlignment="1">
      <alignment horizontal="right" vertical="center"/>
    </xf>
    <xf numFmtId="0" fontId="0" fillId="0" borderId="0" xfId="0" applyAlignment="1">
      <alignment horizontal="centerContinuous" vertical="center"/>
    </xf>
    <xf numFmtId="0" fontId="2" fillId="0" borderId="0" xfId="0" applyFont="1" applyAlignment="1">
      <alignment horizontal="centerContinuous" vertical="center"/>
    </xf>
    <xf numFmtId="0" fontId="11" fillId="0" borderId="12" xfId="0" applyFont="1" applyFill="1" applyBorder="1" applyAlignment="1">
      <alignment horizontal="right" vertical="center"/>
    </xf>
    <xf numFmtId="0" fontId="11" fillId="0" borderId="0" xfId="0" applyFont="1" applyAlignment="1">
      <alignment vertical="center"/>
    </xf>
    <xf numFmtId="0" fontId="11" fillId="0" borderId="8" xfId="0" applyFont="1" applyFill="1" applyBorder="1" applyAlignment="1">
      <alignment horizontal="right" vertical="center"/>
    </xf>
    <xf numFmtId="0" fontId="6" fillId="0" borderId="0" xfId="0" applyFont="1" applyAlignment="1">
      <alignment horizontal="centerContinuous" vertical="center"/>
    </xf>
    <xf numFmtId="0" fontId="11" fillId="0" borderId="0" xfId="0" applyFont="1" applyFill="1" applyAlignment="1">
      <alignment vertical="center"/>
    </xf>
    <xf numFmtId="0" fontId="7" fillId="0" borderId="0" xfId="0" applyFont="1" applyFill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horizontal="centerContinuous" vertical="center"/>
    </xf>
    <xf numFmtId="0" fontId="12" fillId="0" borderId="0" xfId="0" applyFont="1" applyAlignment="1">
      <alignment horizontal="centerContinuous" vertical="center"/>
    </xf>
    <xf numFmtId="0" fontId="21" fillId="0" borderId="0" xfId="0" applyFont="1" applyAlignment="1">
      <alignment horizontal="centerContinuous" vertical="center"/>
    </xf>
    <xf numFmtId="0" fontId="13" fillId="0" borderId="0" xfId="0" applyFont="1" applyAlignment="1">
      <alignment horizontal="right" vertical="center"/>
    </xf>
    <xf numFmtId="0" fontId="16" fillId="0" borderId="0" xfId="0" applyFont="1" applyFill="1" applyAlignment="1">
      <alignment vertical="center"/>
    </xf>
    <xf numFmtId="0" fontId="16" fillId="0" borderId="0" xfId="0" applyFont="1" applyFill="1" applyAlignment="1">
      <alignment horizontal="right" vertical="center"/>
    </xf>
    <xf numFmtId="0" fontId="12" fillId="0" borderId="0" xfId="0" applyFont="1" applyFill="1" applyAlignment="1">
      <alignment vertical="center"/>
    </xf>
    <xf numFmtId="0" fontId="15" fillId="0" borderId="7" xfId="0" applyFont="1" applyFill="1" applyBorder="1" applyAlignment="1">
      <alignment horizontal="right" vertical="center" wrapText="1"/>
    </xf>
    <xf numFmtId="0" fontId="15" fillId="0" borderId="5" xfId="0" applyFont="1" applyFill="1" applyBorder="1" applyAlignment="1">
      <alignment horizontal="right" vertical="center" wrapText="1"/>
    </xf>
    <xf numFmtId="0" fontId="15" fillId="0" borderId="6" xfId="0" applyFont="1" applyFill="1" applyBorder="1" applyAlignment="1">
      <alignment horizontal="right" vertical="center" wrapText="1"/>
    </xf>
    <xf numFmtId="0" fontId="8" fillId="0" borderId="0" xfId="0" applyFont="1" applyBorder="1" applyAlignment="1">
      <alignment vertical="center"/>
    </xf>
    <xf numFmtId="0" fontId="2" fillId="0" borderId="0" xfId="0" applyFont="1" applyAlignment="1">
      <alignment horizontal="right" vertical="center"/>
    </xf>
    <xf numFmtId="0" fontId="7" fillId="0" borderId="12" xfId="0" applyFont="1" applyFill="1" applyBorder="1" applyAlignment="1">
      <alignment horizontal="right" vertical="center"/>
    </xf>
    <xf numFmtId="0" fontId="7" fillId="0" borderId="8" xfId="0" applyFont="1" applyFill="1" applyBorder="1" applyAlignment="1">
      <alignment horizontal="right" vertical="center"/>
    </xf>
    <xf numFmtId="0" fontId="7" fillId="0" borderId="8" xfId="0" applyFont="1" applyBorder="1" applyAlignment="1">
      <alignment horizontal="right" vertical="center"/>
    </xf>
    <xf numFmtId="164" fontId="27" fillId="0" borderId="8" xfId="0" applyNumberFormat="1" applyFont="1" applyBorder="1" applyAlignment="1">
      <alignment vertical="center"/>
    </xf>
    <xf numFmtId="164" fontId="27" fillId="0" borderId="17" xfId="0" applyNumberFormat="1" applyFont="1" applyBorder="1" applyAlignment="1">
      <alignment vertical="center"/>
    </xf>
    <xf numFmtId="164" fontId="27" fillId="0" borderId="17" xfId="0" applyNumberFormat="1" applyFont="1" applyFill="1" applyBorder="1" applyAlignment="1">
      <alignment vertical="center"/>
    </xf>
    <xf numFmtId="0" fontId="14" fillId="2" borderId="8" xfId="0" applyFont="1" applyFill="1" applyBorder="1" applyAlignment="1">
      <alignment horizontal="center" vertical="center"/>
    </xf>
    <xf numFmtId="0" fontId="11" fillId="0" borderId="12" xfId="0" applyFont="1" applyBorder="1" applyAlignment="1">
      <alignment horizontal="right" vertical="center"/>
    </xf>
    <xf numFmtId="0" fontId="11" fillId="0" borderId="8" xfId="0" applyFont="1" applyBorder="1" applyAlignment="1">
      <alignment horizontal="right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top"/>
    </xf>
    <xf numFmtId="0" fontId="26" fillId="0" borderId="16" xfId="0" applyFont="1" applyBorder="1" applyAlignment="1">
      <alignment horizontal="center" vertical="top"/>
    </xf>
    <xf numFmtId="0" fontId="5" fillId="0" borderId="16" xfId="0" applyFont="1" applyFill="1" applyBorder="1" applyAlignment="1">
      <alignment horizontal="center" vertical="top"/>
    </xf>
    <xf numFmtId="0" fontId="26" fillId="0" borderId="16" xfId="0" applyFont="1" applyFill="1" applyBorder="1" applyAlignment="1">
      <alignment horizontal="center" vertical="top"/>
    </xf>
    <xf numFmtId="0" fontId="5" fillId="0" borderId="11" xfId="0" applyFont="1" applyBorder="1" applyAlignment="1">
      <alignment horizontal="center" vertical="top"/>
    </xf>
    <xf numFmtId="0" fontId="8" fillId="0" borderId="7" xfId="0" applyFont="1" applyFill="1" applyBorder="1" applyAlignment="1">
      <alignment horizontal="right" vertical="center"/>
    </xf>
    <xf numFmtId="0" fontId="8" fillId="0" borderId="0" xfId="0" applyFont="1" applyAlignment="1">
      <alignment vertical="center"/>
    </xf>
    <xf numFmtId="0" fontId="10" fillId="0" borderId="7" xfId="0" applyFont="1" applyFill="1" applyBorder="1" applyAlignment="1">
      <alignment horizontal="right" vertical="center"/>
    </xf>
    <xf numFmtId="0" fontId="8" fillId="0" borderId="5" xfId="0" applyFont="1" applyFill="1" applyBorder="1" applyAlignment="1">
      <alignment horizontal="right" vertical="center"/>
    </xf>
    <xf numFmtId="0" fontId="10" fillId="0" borderId="5" xfId="0" applyFont="1" applyFill="1" applyBorder="1" applyAlignment="1">
      <alignment horizontal="right" vertical="center"/>
    </xf>
    <xf numFmtId="0" fontId="10" fillId="0" borderId="14" xfId="0" applyFont="1" applyBorder="1" applyAlignment="1">
      <alignment horizontal="center" vertical="top"/>
    </xf>
    <xf numFmtId="164" fontId="8" fillId="0" borderId="6" xfId="0" applyNumberFormat="1" applyFont="1" applyFill="1" applyBorder="1" applyAlignment="1">
      <alignment vertical="center"/>
    </xf>
    <xf numFmtId="0" fontId="25" fillId="0" borderId="6" xfId="0" applyFont="1" applyFill="1" applyBorder="1" applyAlignment="1">
      <alignment horizontal="right" vertical="center"/>
    </xf>
    <xf numFmtId="0" fontId="8" fillId="0" borderId="6" xfId="0" applyFont="1" applyFill="1" applyBorder="1" applyAlignment="1">
      <alignment horizontal="right" vertical="center"/>
    </xf>
    <xf numFmtId="164" fontId="8" fillId="0" borderId="22" xfId="0" applyNumberFormat="1" applyFont="1" applyFill="1" applyBorder="1" applyAlignment="1">
      <alignment vertical="center"/>
    </xf>
    <xf numFmtId="164" fontId="8" fillId="0" borderId="10" xfId="0" applyNumberFormat="1" applyFont="1" applyFill="1" applyBorder="1" applyAlignment="1">
      <alignment vertical="center"/>
    </xf>
    <xf numFmtId="0" fontId="25" fillId="0" borderId="10" xfId="0" applyFont="1" applyFill="1" applyBorder="1" applyAlignment="1">
      <alignment horizontal="right" vertical="center"/>
    </xf>
    <xf numFmtId="0" fontId="8" fillId="0" borderId="10" xfId="0" applyFont="1" applyFill="1" applyBorder="1" applyAlignment="1">
      <alignment horizontal="right" vertical="center"/>
    </xf>
    <xf numFmtId="164" fontId="8" fillId="0" borderId="24" xfId="0" applyNumberFormat="1" applyFont="1" applyFill="1" applyBorder="1" applyAlignment="1">
      <alignment vertical="center"/>
    </xf>
    <xf numFmtId="0" fontId="8" fillId="0" borderId="6" xfId="0" applyFont="1" applyFill="1" applyBorder="1" applyAlignment="1">
      <alignment horizontal="left" vertical="center" wrapText="1"/>
    </xf>
    <xf numFmtId="0" fontId="23" fillId="3" borderId="12" xfId="0" applyFont="1" applyFill="1" applyBorder="1" applyAlignment="1">
      <alignment horizontal="right" vertical="center"/>
    </xf>
    <xf numFmtId="0" fontId="25" fillId="3" borderId="7" xfId="0" applyFont="1" applyFill="1" applyBorder="1" applyAlignment="1">
      <alignment horizontal="right" vertical="center"/>
    </xf>
    <xf numFmtId="0" fontId="23" fillId="3" borderId="8" xfId="0" applyFont="1" applyFill="1" applyBorder="1" applyAlignment="1">
      <alignment horizontal="right" vertical="center"/>
    </xf>
    <xf numFmtId="0" fontId="25" fillId="3" borderId="5" xfId="0" applyFont="1" applyFill="1" applyBorder="1" applyAlignment="1">
      <alignment horizontal="right" vertical="center"/>
    </xf>
    <xf numFmtId="0" fontId="28" fillId="3" borderId="6" xfId="0" applyFont="1" applyFill="1" applyBorder="1" applyAlignment="1">
      <alignment horizontal="right" vertical="center"/>
    </xf>
    <xf numFmtId="0" fontId="28" fillId="3" borderId="7" xfId="0" applyFont="1" applyFill="1" applyBorder="1" applyAlignment="1">
      <alignment horizontal="right" vertical="center"/>
    </xf>
    <xf numFmtId="0" fontId="16" fillId="3" borderId="12" xfId="0" applyFont="1" applyFill="1" applyBorder="1" applyAlignment="1">
      <alignment horizontal="right" vertical="center"/>
    </xf>
    <xf numFmtId="0" fontId="8" fillId="3" borderId="7" xfId="0" applyFont="1" applyFill="1" applyBorder="1" applyAlignment="1">
      <alignment horizontal="right" vertical="center"/>
    </xf>
    <xf numFmtId="0" fontId="8" fillId="3" borderId="5" xfId="0" applyFont="1" applyFill="1" applyBorder="1" applyAlignment="1">
      <alignment horizontal="right" vertical="center"/>
    </xf>
    <xf numFmtId="0" fontId="24" fillId="3" borderId="12" xfId="0" applyFont="1" applyFill="1" applyBorder="1" applyAlignment="1">
      <alignment horizontal="right" vertical="center"/>
    </xf>
    <xf numFmtId="0" fontId="10" fillId="3" borderId="5" xfId="0" applyFont="1" applyFill="1" applyBorder="1" applyAlignment="1">
      <alignment horizontal="right" vertical="center"/>
    </xf>
    <xf numFmtId="0" fontId="10" fillId="3" borderId="7" xfId="0" applyFont="1" applyFill="1" applyBorder="1" applyAlignment="1">
      <alignment horizontal="right" vertical="center"/>
    </xf>
    <xf numFmtId="0" fontId="28" fillId="3" borderId="5" xfId="0" applyFont="1" applyFill="1" applyBorder="1" applyAlignment="1">
      <alignment horizontal="right" vertical="center"/>
    </xf>
    <xf numFmtId="0" fontId="25" fillId="3" borderId="6" xfId="0" applyFont="1" applyFill="1" applyBorder="1" applyAlignment="1">
      <alignment horizontal="right" vertical="center"/>
    </xf>
    <xf numFmtId="0" fontId="16" fillId="3" borderId="8" xfId="0" applyFont="1" applyFill="1" applyBorder="1" applyAlignment="1">
      <alignment horizontal="right" vertical="center"/>
    </xf>
    <xf numFmtId="0" fontId="25" fillId="3" borderId="10" xfId="0" applyFont="1" applyFill="1" applyBorder="1" applyAlignment="1">
      <alignment horizontal="right" vertical="center"/>
    </xf>
    <xf numFmtId="0" fontId="7" fillId="3" borderId="8" xfId="0" applyFont="1" applyFill="1" applyBorder="1" applyAlignment="1">
      <alignment horizontal="right" vertical="center"/>
    </xf>
    <xf numFmtId="0" fontId="5" fillId="0" borderId="0" xfId="0" applyFont="1" applyFill="1" applyAlignment="1">
      <alignment vertical="center"/>
    </xf>
    <xf numFmtId="0" fontId="8" fillId="4" borderId="5" xfId="0" applyFont="1" applyFill="1" applyBorder="1" applyAlignment="1">
      <alignment horizontal="right" vertical="center" wrapText="1"/>
    </xf>
    <xf numFmtId="0" fontId="8" fillId="4" borderId="5" xfId="0" applyFont="1" applyFill="1" applyBorder="1" applyAlignment="1">
      <alignment horizontal="left" vertical="center" wrapText="1"/>
    </xf>
    <xf numFmtId="0" fontId="15" fillId="4" borderId="5" xfId="0" applyFont="1" applyFill="1" applyBorder="1" applyAlignment="1">
      <alignment horizontal="right" vertical="center" wrapText="1"/>
    </xf>
    <xf numFmtId="164" fontId="4" fillId="3" borderId="12" xfId="0" applyNumberFormat="1" applyFont="1" applyFill="1" applyBorder="1" applyAlignment="1">
      <alignment horizontal="right" vertical="center"/>
    </xf>
    <xf numFmtId="164" fontId="4" fillId="3" borderId="13" xfId="0" applyNumberFormat="1" applyFont="1" applyFill="1" applyBorder="1" applyAlignment="1">
      <alignment horizontal="right" vertical="center"/>
    </xf>
    <xf numFmtId="164" fontId="8" fillId="3" borderId="7" xfId="0" applyNumberFormat="1" applyFont="1" applyFill="1" applyBorder="1" applyAlignment="1">
      <alignment horizontal="right" vertical="center"/>
    </xf>
    <xf numFmtId="164" fontId="8" fillId="3" borderId="15" xfId="0" applyNumberFormat="1" applyFont="1" applyFill="1" applyBorder="1" applyAlignment="1">
      <alignment horizontal="right" vertical="center"/>
    </xf>
    <xf numFmtId="164" fontId="4" fillId="3" borderId="8" xfId="0" applyNumberFormat="1" applyFont="1" applyFill="1" applyBorder="1" applyAlignment="1">
      <alignment horizontal="right" vertical="center"/>
    </xf>
    <xf numFmtId="164" fontId="4" fillId="3" borderId="17" xfId="0" applyNumberFormat="1" applyFont="1" applyFill="1" applyBorder="1" applyAlignment="1">
      <alignment horizontal="right" vertical="center"/>
    </xf>
    <xf numFmtId="164" fontId="8" fillId="3" borderId="5" xfId="0" applyNumberFormat="1" applyFont="1" applyFill="1" applyBorder="1" applyAlignment="1">
      <alignment horizontal="right" vertical="center"/>
    </xf>
    <xf numFmtId="164" fontId="8" fillId="3" borderId="19" xfId="0" applyNumberFormat="1" applyFont="1" applyFill="1" applyBorder="1" applyAlignment="1">
      <alignment horizontal="right" vertical="center"/>
    </xf>
    <xf numFmtId="164" fontId="7" fillId="3" borderId="12" xfId="0" applyNumberFormat="1" applyFont="1" applyFill="1" applyBorder="1" applyAlignment="1">
      <alignment vertical="center"/>
    </xf>
    <xf numFmtId="164" fontId="7" fillId="3" borderId="13" xfId="0" applyNumberFormat="1" applyFont="1" applyFill="1" applyBorder="1" applyAlignment="1">
      <alignment vertical="center"/>
    </xf>
    <xf numFmtId="0" fontId="8" fillId="3" borderId="6" xfId="0" applyFont="1" applyFill="1" applyBorder="1" applyAlignment="1">
      <alignment horizontal="right" vertical="center"/>
    </xf>
    <xf numFmtId="164" fontId="8" fillId="3" borderId="6" xfId="0" applyNumberFormat="1" applyFont="1" applyFill="1" applyBorder="1" applyAlignment="1">
      <alignment vertical="center"/>
    </xf>
    <xf numFmtId="164" fontId="8" fillId="3" borderId="22" xfId="0" applyNumberFormat="1" applyFont="1" applyFill="1" applyBorder="1" applyAlignment="1">
      <alignment vertical="center"/>
    </xf>
    <xf numFmtId="0" fontId="8" fillId="3" borderId="10" xfId="0" applyFont="1" applyFill="1" applyBorder="1" applyAlignment="1">
      <alignment horizontal="right" vertical="center"/>
    </xf>
    <xf numFmtId="164" fontId="8" fillId="3" borderId="10" xfId="0" applyNumberFormat="1" applyFont="1" applyFill="1" applyBorder="1" applyAlignment="1">
      <alignment vertical="center"/>
    </xf>
    <xf numFmtId="164" fontId="8" fillId="3" borderId="24" xfId="0" applyNumberFormat="1" applyFont="1" applyFill="1" applyBorder="1" applyAlignment="1">
      <alignment vertical="center"/>
    </xf>
    <xf numFmtId="164" fontId="27" fillId="3" borderId="13" xfId="0" applyNumberFormat="1" applyFont="1" applyFill="1" applyBorder="1" applyAlignment="1">
      <alignment horizontal="right" vertical="center"/>
    </xf>
    <xf numFmtId="164" fontId="27" fillId="0" borderId="12" xfId="0" applyNumberFormat="1" applyFont="1" applyBorder="1" applyAlignment="1">
      <alignment vertical="center"/>
    </xf>
    <xf numFmtId="164" fontId="27" fillId="0" borderId="12" xfId="0" applyNumberFormat="1" applyFont="1" applyBorder="1" applyAlignment="1">
      <alignment horizontal="right" vertical="center"/>
    </xf>
    <xf numFmtId="164" fontId="13" fillId="0" borderId="13" xfId="0" applyNumberFormat="1" applyFont="1" applyFill="1" applyBorder="1" applyAlignment="1">
      <alignment vertical="center"/>
    </xf>
    <xf numFmtId="164" fontId="21" fillId="0" borderId="13" xfId="0" applyNumberFormat="1" applyFont="1" applyFill="1" applyBorder="1" applyAlignment="1">
      <alignment horizontal="right" vertical="center"/>
    </xf>
    <xf numFmtId="164" fontId="21" fillId="0" borderId="13" xfId="0" applyNumberFormat="1" applyFont="1" applyFill="1" applyBorder="1" applyAlignment="1">
      <alignment vertical="center"/>
    </xf>
    <xf numFmtId="164" fontId="13" fillId="0" borderId="13" xfId="0" applyNumberFormat="1" applyFont="1" applyBorder="1" applyAlignment="1">
      <alignment vertical="center"/>
    </xf>
    <xf numFmtId="164" fontId="27" fillId="0" borderId="13" xfId="0" applyNumberFormat="1" applyFont="1" applyFill="1" applyBorder="1" applyAlignment="1">
      <alignment vertical="center"/>
    </xf>
    <xf numFmtId="0" fontId="11" fillId="5" borderId="0" xfId="0" applyFont="1" applyFill="1" applyBorder="1" applyAlignment="1">
      <alignment vertical="center"/>
    </xf>
    <xf numFmtId="0" fontId="0" fillId="5" borderId="0" xfId="0" applyFill="1" applyBorder="1" applyAlignment="1">
      <alignment vertical="center"/>
    </xf>
    <xf numFmtId="0" fontId="7" fillId="5" borderId="0" xfId="0" applyFont="1" applyFill="1" applyBorder="1" applyAlignment="1">
      <alignment vertical="center"/>
    </xf>
    <xf numFmtId="0" fontId="16" fillId="5" borderId="0" xfId="0" applyFont="1" applyFill="1" applyBorder="1" applyAlignment="1">
      <alignment vertical="center"/>
    </xf>
    <xf numFmtId="0" fontId="31" fillId="3" borderId="12" xfId="0" applyFont="1" applyFill="1" applyBorder="1" applyAlignment="1">
      <alignment horizontal="right" vertical="center"/>
    </xf>
    <xf numFmtId="0" fontId="32" fillId="3" borderId="7" xfId="0" applyFont="1" applyFill="1" applyBorder="1" applyAlignment="1">
      <alignment horizontal="right" vertical="center"/>
    </xf>
    <xf numFmtId="0" fontId="31" fillId="3" borderId="8" xfId="0" applyFont="1" applyFill="1" applyBorder="1" applyAlignment="1">
      <alignment horizontal="right" vertical="center"/>
    </xf>
    <xf numFmtId="0" fontId="32" fillId="3" borderId="5" xfId="0" applyFont="1" applyFill="1" applyBorder="1" applyAlignment="1">
      <alignment horizontal="right" vertical="center"/>
    </xf>
    <xf numFmtId="0" fontId="32" fillId="3" borderId="6" xfId="0" applyFont="1" applyFill="1" applyBorder="1" applyAlignment="1">
      <alignment horizontal="right" vertical="center"/>
    </xf>
    <xf numFmtId="0" fontId="32" fillId="3" borderId="10" xfId="0" applyFont="1" applyFill="1" applyBorder="1" applyAlignment="1">
      <alignment horizontal="right" vertical="center"/>
    </xf>
    <xf numFmtId="0" fontId="13" fillId="0" borderId="12" xfId="0" applyFont="1" applyBorder="1" applyAlignment="1">
      <alignment horizontal="left" vertical="center" wrapText="1"/>
    </xf>
    <xf numFmtId="0" fontId="13" fillId="0" borderId="12" xfId="0" applyFont="1" applyFill="1" applyBorder="1" applyAlignment="1">
      <alignment horizontal="left" vertical="center" wrapText="1"/>
    </xf>
    <xf numFmtId="0" fontId="13" fillId="0" borderId="8" xfId="0" applyFont="1" applyFill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13" fillId="0" borderId="8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13" fillId="2" borderId="12" xfId="0" applyFont="1" applyFill="1" applyBorder="1" applyAlignment="1">
      <alignment horizontal="left" vertical="center" wrapText="1"/>
    </xf>
    <xf numFmtId="164" fontId="33" fillId="3" borderId="19" xfId="0" applyNumberFormat="1" applyFont="1" applyFill="1" applyBorder="1" applyAlignment="1">
      <alignment horizontal="right" vertical="center"/>
    </xf>
    <xf numFmtId="0" fontId="0" fillId="6" borderId="0" xfId="0" applyFill="1" applyAlignment="1">
      <alignment vertical="center"/>
    </xf>
    <xf numFmtId="164" fontId="13" fillId="0" borderId="17" xfId="0" applyNumberFormat="1" applyFont="1" applyFill="1" applyBorder="1" applyAlignment="1">
      <alignment vertical="center"/>
    </xf>
    <xf numFmtId="164" fontId="21" fillId="0" borderId="17" xfId="0" applyNumberFormat="1" applyFont="1" applyFill="1" applyBorder="1" applyAlignment="1">
      <alignment horizontal="right" vertical="center"/>
    </xf>
    <xf numFmtId="164" fontId="27" fillId="3" borderId="17" xfId="0" applyNumberFormat="1" applyFont="1" applyFill="1" applyBorder="1" applyAlignment="1">
      <alignment horizontal="right" vertical="center"/>
    </xf>
    <xf numFmtId="0" fontId="10" fillId="6" borderId="0" xfId="0" applyFont="1" applyFill="1" applyAlignment="1">
      <alignment vertical="center"/>
    </xf>
    <xf numFmtId="0" fontId="5" fillId="4" borderId="0" xfId="0" applyFont="1" applyFill="1" applyBorder="1" applyAlignment="1">
      <alignment vertical="center"/>
    </xf>
    <xf numFmtId="0" fontId="11" fillId="4" borderId="0" xfId="0" applyFont="1" applyFill="1" applyBorder="1" applyAlignment="1">
      <alignment vertical="center"/>
    </xf>
    <xf numFmtId="0" fontId="29" fillId="0" borderId="26" xfId="0" applyFont="1" applyBorder="1" applyAlignment="1">
      <alignment horizontal="right" vertical="center"/>
    </xf>
    <xf numFmtId="0" fontId="5" fillId="0" borderId="21" xfId="0" applyFont="1" applyBorder="1" applyAlignment="1">
      <alignment horizontal="center" vertical="top"/>
    </xf>
    <xf numFmtId="0" fontId="5" fillId="0" borderId="9" xfId="0" applyFont="1" applyBorder="1" applyAlignment="1">
      <alignment horizontal="center" vertical="top"/>
    </xf>
    <xf numFmtId="0" fontId="5" fillId="0" borderId="23" xfId="0" applyFont="1" applyBorder="1" applyAlignment="1">
      <alignment horizontal="center" vertical="top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26" fillId="0" borderId="11" xfId="0" applyFont="1" applyBorder="1" applyAlignment="1">
      <alignment horizontal="center" vertical="top"/>
    </xf>
    <xf numFmtId="0" fontId="26" fillId="0" borderId="18" xfId="0" applyFont="1" applyBorder="1" applyAlignment="1">
      <alignment horizontal="center" vertical="top"/>
    </xf>
    <xf numFmtId="0" fontId="26" fillId="0" borderId="14" xfId="0" applyFont="1" applyBorder="1" applyAlignment="1">
      <alignment horizontal="center" vertical="top"/>
    </xf>
    <xf numFmtId="0" fontId="5" fillId="0" borderId="11" xfId="0" applyFont="1" applyBorder="1" applyAlignment="1">
      <alignment horizontal="center" vertical="top"/>
    </xf>
    <xf numFmtId="0" fontId="5" fillId="0" borderId="14" xfId="0" applyFont="1" applyBorder="1" applyAlignment="1">
      <alignment horizontal="center" vertical="top"/>
    </xf>
    <xf numFmtId="0" fontId="14" fillId="0" borderId="2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18" xfId="0" applyFont="1" applyBorder="1" applyAlignment="1">
      <alignment horizontal="center" vertical="top"/>
    </xf>
    <xf numFmtId="0" fontId="14" fillId="0" borderId="2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26" fillId="0" borderId="21" xfId="0" applyFont="1" applyBorder="1" applyAlignment="1">
      <alignment horizontal="center" vertical="top"/>
    </xf>
    <xf numFmtId="0" fontId="26" fillId="0" borderId="9" xfId="0" applyFont="1" applyBorder="1" applyAlignment="1">
      <alignment horizontal="center" vertical="top"/>
    </xf>
    <xf numFmtId="0" fontId="26" fillId="0" borderId="23" xfId="0" applyFont="1" applyBorder="1" applyAlignment="1">
      <alignment horizontal="center" vertical="top"/>
    </xf>
    <xf numFmtId="0" fontId="29" fillId="0" borderId="26" xfId="0" applyFont="1" applyFill="1" applyBorder="1" applyAlignment="1">
      <alignment horizontal="right" vertical="center"/>
    </xf>
    <xf numFmtId="0" fontId="13" fillId="0" borderId="5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top"/>
    </xf>
    <xf numFmtId="0" fontId="5" fillId="0" borderId="14" xfId="0" applyFont="1" applyFill="1" applyBorder="1" applyAlignment="1">
      <alignment horizontal="center" vertical="top"/>
    </xf>
    <xf numFmtId="0" fontId="26" fillId="0" borderId="11" xfId="0" applyFont="1" applyFill="1" applyBorder="1" applyAlignment="1">
      <alignment horizontal="center" vertical="top"/>
    </xf>
    <xf numFmtId="0" fontId="26" fillId="0" borderId="18" xfId="0" applyFont="1" applyFill="1" applyBorder="1" applyAlignment="1">
      <alignment horizontal="center" vertical="top"/>
    </xf>
    <xf numFmtId="0" fontId="26" fillId="0" borderId="14" xfId="0" applyFont="1" applyFill="1" applyBorder="1" applyAlignment="1">
      <alignment horizontal="center" vertical="top"/>
    </xf>
    <xf numFmtId="0" fontId="30" fillId="0" borderId="26" xfId="0" applyFont="1" applyBorder="1" applyAlignment="1">
      <alignment horizontal="right" vertical="center"/>
    </xf>
    <xf numFmtId="0" fontId="13" fillId="0" borderId="5" xfId="0" applyFont="1" applyBorder="1" applyAlignment="1">
      <alignment horizontal="center" vertical="center" wrapText="1"/>
    </xf>
  </cellXfs>
  <cellStyles count="1">
    <cellStyle name="Нормален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на Office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L43"/>
  <sheetViews>
    <sheetView workbookViewId="0">
      <pane ySplit="6" topLeftCell="A7" activePane="bottomLeft" state="frozen"/>
      <selection activeCell="B24" sqref="B24"/>
      <selection pane="bottomLeft" activeCell="D4" sqref="D4"/>
    </sheetView>
  </sheetViews>
  <sheetFormatPr defaultRowHeight="13.2"/>
  <cols>
    <col min="1" max="1" width="7.6640625" style="37" customWidth="1"/>
    <col min="2" max="2" width="53.6640625" style="1" customWidth="1"/>
    <col min="3" max="3" width="11.33203125" style="97" customWidth="1"/>
    <col min="4" max="4" width="9.6640625" style="98" customWidth="1"/>
    <col min="5" max="5" width="8.33203125" style="98" customWidth="1"/>
    <col min="6" max="6" width="11.33203125" style="97" customWidth="1"/>
    <col min="7" max="7" width="9.88671875" style="98" customWidth="1"/>
    <col min="8" max="8" width="7.88671875" style="98" customWidth="1"/>
    <col min="9" max="9" width="10.44140625" style="99" customWidth="1"/>
    <col min="10" max="10" width="9.6640625" style="98" customWidth="1"/>
    <col min="11" max="11" width="8.6640625" style="98" customWidth="1"/>
    <col min="12" max="16384" width="8.88671875" style="1"/>
  </cols>
  <sheetData>
    <row r="1" spans="1:11" ht="7.8" customHeight="1"/>
    <row r="2" spans="1:11">
      <c r="A2" s="40" t="s">
        <v>71</v>
      </c>
      <c r="B2" s="23"/>
      <c r="C2" s="23"/>
      <c r="D2" s="23"/>
      <c r="E2" s="23"/>
      <c r="F2" s="23"/>
      <c r="G2" s="23"/>
      <c r="H2" s="23"/>
      <c r="I2" s="23"/>
      <c r="J2" s="23"/>
      <c r="K2" s="23"/>
    </row>
    <row r="3" spans="1:11" ht="10.199999999999999" customHeight="1">
      <c r="A3" s="23"/>
      <c r="B3" s="3"/>
      <c r="C3" s="100"/>
      <c r="D3" s="101"/>
      <c r="E3" s="101"/>
      <c r="F3" s="100"/>
      <c r="G3" s="101"/>
      <c r="H3" s="102"/>
      <c r="I3" s="103"/>
      <c r="J3" s="102"/>
      <c r="K3" s="104"/>
    </row>
    <row r="4" spans="1:11" ht="13.8">
      <c r="A4" s="232" t="s">
        <v>66</v>
      </c>
      <c r="B4" s="232"/>
      <c r="C4" s="232"/>
      <c r="D4" s="231">
        <v>12483</v>
      </c>
      <c r="E4" s="105"/>
      <c r="F4" s="106"/>
      <c r="G4" s="231">
        <v>64447</v>
      </c>
      <c r="H4" s="105"/>
      <c r="I4" s="106"/>
      <c r="J4" s="207">
        <v>76930</v>
      </c>
      <c r="K4" s="107"/>
    </row>
    <row r="5" spans="1:11" ht="20.399999999999999" customHeight="1">
      <c r="A5" s="239" t="s">
        <v>68</v>
      </c>
      <c r="B5" s="241" t="s">
        <v>53</v>
      </c>
      <c r="C5" s="236" t="s">
        <v>0</v>
      </c>
      <c r="D5" s="237"/>
      <c r="E5" s="238"/>
      <c r="F5" s="236" t="s">
        <v>1</v>
      </c>
      <c r="G5" s="237"/>
      <c r="H5" s="238"/>
      <c r="I5" s="236" t="s">
        <v>2</v>
      </c>
      <c r="J5" s="237"/>
      <c r="K5" s="238"/>
    </row>
    <row r="6" spans="1:11" ht="31.5" customHeight="1" thickBot="1">
      <c r="A6" s="240"/>
      <c r="B6" s="242"/>
      <c r="C6" s="26" t="s">
        <v>3</v>
      </c>
      <c r="D6" s="42" t="s">
        <v>4</v>
      </c>
      <c r="E6" s="42" t="s">
        <v>5</v>
      </c>
      <c r="F6" s="26" t="s">
        <v>3</v>
      </c>
      <c r="G6" s="42" t="s">
        <v>4</v>
      </c>
      <c r="H6" s="42" t="s">
        <v>5</v>
      </c>
      <c r="I6" s="25" t="s">
        <v>3</v>
      </c>
      <c r="J6" s="42" t="s">
        <v>4</v>
      </c>
      <c r="K6" s="42" t="s">
        <v>5</v>
      </c>
    </row>
    <row r="7" spans="1:11" ht="13.8">
      <c r="A7" s="246" t="s">
        <v>6</v>
      </c>
      <c r="B7" s="44" t="s">
        <v>7</v>
      </c>
      <c r="C7" s="162">
        <v>15141</v>
      </c>
      <c r="D7" s="45">
        <f t="shared" ref="D7:D30" si="0">C7*1000/$D$4</f>
        <v>1212.9295842345589</v>
      </c>
      <c r="E7" s="45">
        <f>C7*100/C$39</f>
        <v>16.119107439424265</v>
      </c>
      <c r="F7" s="211">
        <v>9518</v>
      </c>
      <c r="G7" s="45">
        <f t="shared" ref="G7:G30" si="1">F7*1000/$G$4</f>
        <v>147.68724688503733</v>
      </c>
      <c r="H7" s="45">
        <f>F7*100/F$39</f>
        <v>3.8987584432820355</v>
      </c>
      <c r="I7" s="53">
        <f>C7+F7</f>
        <v>24659</v>
      </c>
      <c r="J7" s="45">
        <f t="shared" ref="J7:J30" si="2">I7*1000/$J$4</f>
        <v>320.53815156635903</v>
      </c>
      <c r="K7" s="202">
        <f>I7*100/I$39</f>
        <v>7.2942457130517866</v>
      </c>
    </row>
    <row r="8" spans="1:11" s="10" customFormat="1" ht="12" thickBot="1">
      <c r="A8" s="247"/>
      <c r="B8" s="54" t="s">
        <v>8</v>
      </c>
      <c r="C8" s="163">
        <v>290</v>
      </c>
      <c r="D8" s="59">
        <f t="shared" si="0"/>
        <v>23.231594969158056</v>
      </c>
      <c r="E8" s="59">
        <f t="shared" ref="E8:E39" si="3">C8*100/C$39</f>
        <v>0.30873397777115358</v>
      </c>
      <c r="F8" s="212">
        <v>114</v>
      </c>
      <c r="G8" s="59">
        <f t="shared" si="1"/>
        <v>1.7688953713904449</v>
      </c>
      <c r="H8" s="59">
        <f t="shared" ref="H8:H39" si="4">F8*100/F$39</f>
        <v>4.6696623506424881E-2</v>
      </c>
      <c r="I8" s="147">
        <f t="shared" ref="I8:I35" si="5">C8+F8</f>
        <v>404</v>
      </c>
      <c r="J8" s="59">
        <f t="shared" si="2"/>
        <v>5.251527362537372</v>
      </c>
      <c r="K8" s="60">
        <f t="shared" ref="K8:K39" si="6">I8*100/I$39</f>
        <v>0.11950505973773964</v>
      </c>
    </row>
    <row r="9" spans="1:11" ht="13.8">
      <c r="A9" s="246" t="s">
        <v>9</v>
      </c>
      <c r="B9" s="44" t="s">
        <v>10</v>
      </c>
      <c r="C9" s="162">
        <v>160</v>
      </c>
      <c r="D9" s="45">
        <f t="shared" si="0"/>
        <v>12.817431707121685</v>
      </c>
      <c r="E9" s="45">
        <f t="shared" si="3"/>
        <v>0.17033598773580888</v>
      </c>
      <c r="F9" s="211">
        <v>5481</v>
      </c>
      <c r="G9" s="45">
        <f t="shared" si="1"/>
        <v>85.046627461324803</v>
      </c>
      <c r="H9" s="45">
        <f t="shared" si="4"/>
        <v>2.2451245038483751</v>
      </c>
      <c r="I9" s="53">
        <f t="shared" si="5"/>
        <v>5641</v>
      </c>
      <c r="J9" s="45">
        <f t="shared" si="2"/>
        <v>73.32640062394384</v>
      </c>
      <c r="K9" s="46">
        <f t="shared" si="6"/>
        <v>1.6686337672786864</v>
      </c>
    </row>
    <row r="10" spans="1:11" s="10" customFormat="1" ht="12" thickBot="1">
      <c r="A10" s="247"/>
      <c r="B10" s="54" t="s">
        <v>11</v>
      </c>
      <c r="C10" s="163">
        <v>16</v>
      </c>
      <c r="D10" s="59">
        <f t="shared" si="0"/>
        <v>1.2817431707121685</v>
      </c>
      <c r="E10" s="59">
        <f t="shared" si="3"/>
        <v>1.7033598773580887E-2</v>
      </c>
      <c r="F10" s="212">
        <v>2441</v>
      </c>
      <c r="G10" s="59">
        <f t="shared" si="1"/>
        <v>37.876084224246277</v>
      </c>
      <c r="H10" s="59">
        <f t="shared" si="4"/>
        <v>0.99988121034371169</v>
      </c>
      <c r="I10" s="147">
        <f t="shared" si="5"/>
        <v>2457</v>
      </c>
      <c r="J10" s="59">
        <f t="shared" si="2"/>
        <v>31.938125568698815</v>
      </c>
      <c r="K10" s="60">
        <f t="shared" si="6"/>
        <v>0.72679191033570867</v>
      </c>
    </row>
    <row r="11" spans="1:11" ht="14.4" thickBot="1">
      <c r="A11" s="142" t="s">
        <v>12</v>
      </c>
      <c r="B11" s="32" t="s">
        <v>13</v>
      </c>
      <c r="C11" s="164">
        <v>126</v>
      </c>
      <c r="D11" s="14">
        <f t="shared" si="0"/>
        <v>10.093727469358328</v>
      </c>
      <c r="E11" s="14">
        <f t="shared" si="3"/>
        <v>0.1341395903419495</v>
      </c>
      <c r="F11" s="213">
        <v>1640</v>
      </c>
      <c r="G11" s="14">
        <f t="shared" si="1"/>
        <v>25.447266746318679</v>
      </c>
      <c r="H11" s="14">
        <f t="shared" si="4"/>
        <v>0.67177598728541055</v>
      </c>
      <c r="I11" s="71">
        <f t="shared" si="5"/>
        <v>1766</v>
      </c>
      <c r="J11" s="14">
        <f t="shared" si="2"/>
        <v>22.955933965943064</v>
      </c>
      <c r="K11" s="69">
        <f t="shared" si="6"/>
        <v>0.52239092944764409</v>
      </c>
    </row>
    <row r="12" spans="1:11" ht="26.4">
      <c r="A12" s="246" t="s">
        <v>14</v>
      </c>
      <c r="B12" s="44" t="s">
        <v>15</v>
      </c>
      <c r="C12" s="162">
        <v>323</v>
      </c>
      <c r="D12" s="45">
        <f t="shared" si="0"/>
        <v>25.875190258751903</v>
      </c>
      <c r="E12" s="45">
        <f t="shared" si="3"/>
        <v>0.34386577524166417</v>
      </c>
      <c r="F12" s="211">
        <v>19535</v>
      </c>
      <c r="G12" s="45">
        <f t="shared" si="1"/>
        <v>303.11729017642404</v>
      </c>
      <c r="H12" s="45">
        <f t="shared" si="4"/>
        <v>8.0019170192807909</v>
      </c>
      <c r="I12" s="53">
        <f t="shared" si="5"/>
        <v>19858</v>
      </c>
      <c r="J12" s="45">
        <f t="shared" si="2"/>
        <v>258.13076823085925</v>
      </c>
      <c r="K12" s="46">
        <f t="shared" si="6"/>
        <v>5.8740878125545386</v>
      </c>
    </row>
    <row r="13" spans="1:11" s="10" customFormat="1" ht="12" thickBot="1">
      <c r="A13" s="247"/>
      <c r="B13" s="77" t="s">
        <v>16</v>
      </c>
      <c r="C13" s="163">
        <v>19</v>
      </c>
      <c r="D13" s="59">
        <f t="shared" si="0"/>
        <v>1.5220700152207001</v>
      </c>
      <c r="E13" s="59">
        <f t="shared" si="3"/>
        <v>2.0227398543627303E-2</v>
      </c>
      <c r="F13" s="212">
        <v>9199</v>
      </c>
      <c r="G13" s="59">
        <f t="shared" si="1"/>
        <v>142.73744317035704</v>
      </c>
      <c r="H13" s="59">
        <f t="shared" si="4"/>
        <v>3.7680898213649341</v>
      </c>
      <c r="I13" s="147">
        <f t="shared" si="5"/>
        <v>9218</v>
      </c>
      <c r="J13" s="59">
        <f t="shared" si="2"/>
        <v>119.82321591056805</v>
      </c>
      <c r="K13" s="60">
        <f t="shared" si="6"/>
        <v>2.7267268333229802</v>
      </c>
    </row>
    <row r="14" spans="1:11" ht="14.4" thickBot="1">
      <c r="A14" s="143" t="s">
        <v>17</v>
      </c>
      <c r="B14" s="28" t="s">
        <v>18</v>
      </c>
      <c r="C14" s="164">
        <v>410</v>
      </c>
      <c r="D14" s="14">
        <f t="shared" si="0"/>
        <v>32.84466874949932</v>
      </c>
      <c r="E14" s="14">
        <f t="shared" si="3"/>
        <v>0.43648596857301025</v>
      </c>
      <c r="F14" s="213">
        <v>5435</v>
      </c>
      <c r="G14" s="14">
        <f t="shared" si="1"/>
        <v>84.332862662342706</v>
      </c>
      <c r="H14" s="14">
        <f t="shared" si="4"/>
        <v>2.2262820066440283</v>
      </c>
      <c r="I14" s="71">
        <f t="shared" si="5"/>
        <v>5845</v>
      </c>
      <c r="J14" s="14">
        <f t="shared" si="2"/>
        <v>75.978161965423112</v>
      </c>
      <c r="K14" s="69">
        <f t="shared" si="6"/>
        <v>1.7289779063541786</v>
      </c>
    </row>
    <row r="15" spans="1:11" ht="14.4" thickBot="1">
      <c r="A15" s="143" t="s">
        <v>19</v>
      </c>
      <c r="B15" s="28" t="s">
        <v>20</v>
      </c>
      <c r="C15" s="164">
        <v>611</v>
      </c>
      <c r="D15" s="14">
        <f t="shared" si="0"/>
        <v>48.94656733157094</v>
      </c>
      <c r="E15" s="14">
        <f t="shared" si="3"/>
        <v>0.65047055316612012</v>
      </c>
      <c r="F15" s="213">
        <v>11205</v>
      </c>
      <c r="G15" s="14">
        <f t="shared" si="1"/>
        <v>173.86379505640295</v>
      </c>
      <c r="H15" s="14">
        <f t="shared" si="4"/>
        <v>4.5897865472762351</v>
      </c>
      <c r="I15" s="71">
        <f t="shared" si="5"/>
        <v>11816</v>
      </c>
      <c r="J15" s="14">
        <f t="shared" si="2"/>
        <v>153.59417652411284</v>
      </c>
      <c r="K15" s="69">
        <f t="shared" si="6"/>
        <v>3.4952271927255731</v>
      </c>
    </row>
    <row r="16" spans="1:11" ht="14.4" thickBot="1">
      <c r="A16" s="142" t="s">
        <v>21</v>
      </c>
      <c r="B16" s="32" t="s">
        <v>22</v>
      </c>
      <c r="C16" s="164">
        <v>5446</v>
      </c>
      <c r="D16" s="14">
        <f t="shared" si="0"/>
        <v>436.27333173115437</v>
      </c>
      <c r="E16" s="14">
        <f t="shared" si="3"/>
        <v>5.7978111825575951</v>
      </c>
      <c r="F16" s="213">
        <v>17447</v>
      </c>
      <c r="G16" s="14">
        <f t="shared" si="1"/>
        <v>270.71857495306222</v>
      </c>
      <c r="H16" s="14">
        <f t="shared" si="4"/>
        <v>7.1466314940052182</v>
      </c>
      <c r="I16" s="71">
        <f t="shared" si="5"/>
        <v>22893</v>
      </c>
      <c r="J16" s="14">
        <f t="shared" si="2"/>
        <v>297.58221760041596</v>
      </c>
      <c r="K16" s="69">
        <f t="shared" si="6"/>
        <v>6.7718547836041427</v>
      </c>
    </row>
    <row r="17" spans="1:12" ht="14.4" thickBot="1">
      <c r="A17" s="143" t="s">
        <v>23</v>
      </c>
      <c r="B17" s="28" t="s">
        <v>24</v>
      </c>
      <c r="C17" s="164">
        <v>1726</v>
      </c>
      <c r="D17" s="14">
        <f t="shared" si="0"/>
        <v>138.26804454057518</v>
      </c>
      <c r="E17" s="14">
        <f t="shared" si="3"/>
        <v>1.8374994677000382</v>
      </c>
      <c r="F17" s="213">
        <v>6028</v>
      </c>
      <c r="G17" s="14">
        <f t="shared" si="1"/>
        <v>93.534221918785974</v>
      </c>
      <c r="H17" s="14">
        <f t="shared" si="4"/>
        <v>2.4691863727783261</v>
      </c>
      <c r="I17" s="71">
        <f t="shared" si="5"/>
        <v>7754</v>
      </c>
      <c r="J17" s="14">
        <f t="shared" si="2"/>
        <v>100.79292863642272</v>
      </c>
      <c r="K17" s="69">
        <f t="shared" si="6"/>
        <v>2.2936688940753296</v>
      </c>
    </row>
    <row r="18" spans="1:12" ht="15" customHeight="1">
      <c r="A18" s="243" t="s">
        <v>25</v>
      </c>
      <c r="B18" s="78" t="s">
        <v>26</v>
      </c>
      <c r="C18" s="162">
        <v>420</v>
      </c>
      <c r="D18" s="45">
        <f t="shared" si="0"/>
        <v>33.645758231194428</v>
      </c>
      <c r="E18" s="45">
        <f t="shared" si="3"/>
        <v>0.44713196780649833</v>
      </c>
      <c r="F18" s="211">
        <v>61408</v>
      </c>
      <c r="G18" s="45">
        <f t="shared" si="1"/>
        <v>952.84497338898632</v>
      </c>
      <c r="H18" s="45">
        <f t="shared" si="4"/>
        <v>25.153914528794203</v>
      </c>
      <c r="I18" s="53">
        <f t="shared" si="5"/>
        <v>61828</v>
      </c>
      <c r="J18" s="45">
        <f t="shared" si="2"/>
        <v>803.69166774990254</v>
      </c>
      <c r="K18" s="202">
        <f t="shared" si="6"/>
        <v>18.289007013527144</v>
      </c>
      <c r="L18" s="225"/>
    </row>
    <row r="19" spans="1:12" s="10" customFormat="1">
      <c r="A19" s="244"/>
      <c r="B19" s="36" t="s">
        <v>27</v>
      </c>
      <c r="C19" s="165">
        <v>10</v>
      </c>
      <c r="D19" s="13">
        <f t="shared" si="0"/>
        <v>0.8010894816951053</v>
      </c>
      <c r="E19" s="13">
        <f t="shared" si="3"/>
        <v>1.0645999233488055E-2</v>
      </c>
      <c r="F19" s="214">
        <v>44078</v>
      </c>
      <c r="G19" s="13">
        <f t="shared" si="1"/>
        <v>683.94184368550907</v>
      </c>
      <c r="H19" s="13">
        <f t="shared" si="4"/>
        <v>18.055208516808737</v>
      </c>
      <c r="I19" s="150">
        <f t="shared" si="5"/>
        <v>44088</v>
      </c>
      <c r="J19" s="13">
        <f t="shared" si="2"/>
        <v>573.09242168204867</v>
      </c>
      <c r="K19" s="79">
        <f t="shared" si="6"/>
        <v>13.041433350785805</v>
      </c>
      <c r="L19" s="1"/>
    </row>
    <row r="20" spans="1:12" s="10" customFormat="1">
      <c r="A20" s="244"/>
      <c r="B20" s="35" t="s">
        <v>56</v>
      </c>
      <c r="C20" s="165">
        <v>0</v>
      </c>
      <c r="D20" s="13">
        <f t="shared" si="0"/>
        <v>0</v>
      </c>
      <c r="E20" s="13">
        <f t="shared" si="3"/>
        <v>0</v>
      </c>
      <c r="F20" s="214">
        <v>3963</v>
      </c>
      <c r="G20" s="13">
        <f t="shared" si="1"/>
        <v>61.492389094915204</v>
      </c>
      <c r="H20" s="13">
        <f t="shared" si="4"/>
        <v>1.6233220961049282</v>
      </c>
      <c r="I20" s="150">
        <f t="shared" si="5"/>
        <v>3963</v>
      </c>
      <c r="J20" s="13">
        <f t="shared" si="2"/>
        <v>51.514363707266348</v>
      </c>
      <c r="K20" s="79">
        <f t="shared" si="6"/>
        <v>1.1722736429224312</v>
      </c>
      <c r="L20" s="1"/>
    </row>
    <row r="21" spans="1:12" s="10" customFormat="1" ht="13.8" thickBot="1">
      <c r="A21" s="245"/>
      <c r="B21" s="54" t="s">
        <v>28</v>
      </c>
      <c r="C21" s="163">
        <v>7</v>
      </c>
      <c r="D21" s="59">
        <f t="shared" si="0"/>
        <v>0.56076263718657371</v>
      </c>
      <c r="E21" s="59">
        <f t="shared" si="3"/>
        <v>7.4521994634416389E-3</v>
      </c>
      <c r="F21" s="212">
        <v>2139</v>
      </c>
      <c r="G21" s="59">
        <f t="shared" si="1"/>
        <v>33.190063152668081</v>
      </c>
      <c r="H21" s="59">
        <f t="shared" si="4"/>
        <v>0.87617612000213008</v>
      </c>
      <c r="I21" s="147">
        <f t="shared" si="5"/>
        <v>2146</v>
      </c>
      <c r="J21" s="59">
        <f t="shared" si="2"/>
        <v>27.895489405953466</v>
      </c>
      <c r="K21" s="60">
        <f t="shared" si="6"/>
        <v>0.63479667870591405</v>
      </c>
      <c r="L21" s="1"/>
    </row>
    <row r="22" spans="1:12" ht="13.8">
      <c r="A22" s="243" t="s">
        <v>29</v>
      </c>
      <c r="B22" s="78" t="s">
        <v>30</v>
      </c>
      <c r="C22" s="162">
        <v>48292</v>
      </c>
      <c r="D22" s="45">
        <f t="shared" si="0"/>
        <v>3868.6213250020028</v>
      </c>
      <c r="E22" s="45">
        <f t="shared" si="3"/>
        <v>51.411659498360514</v>
      </c>
      <c r="F22" s="211">
        <v>24712</v>
      </c>
      <c r="G22" s="45">
        <f t="shared" si="1"/>
        <v>383.44686331404097</v>
      </c>
      <c r="H22" s="45">
        <f t="shared" si="4"/>
        <v>10.122517193778698</v>
      </c>
      <c r="I22" s="53">
        <f t="shared" si="5"/>
        <v>73004</v>
      </c>
      <c r="J22" s="45">
        <f t="shared" si="2"/>
        <v>948.96659300662941</v>
      </c>
      <c r="K22" s="202">
        <f t="shared" si="6"/>
        <v>21.594919260133526</v>
      </c>
      <c r="L22" s="225"/>
    </row>
    <row r="23" spans="1:12" s="10" customFormat="1" ht="11.4">
      <c r="A23" s="244"/>
      <c r="B23" s="36" t="s">
        <v>31</v>
      </c>
      <c r="C23" s="165">
        <v>37430</v>
      </c>
      <c r="D23" s="13">
        <f t="shared" si="0"/>
        <v>2998.4779299847792</v>
      </c>
      <c r="E23" s="13">
        <f t="shared" si="3"/>
        <v>39.847975130945791</v>
      </c>
      <c r="F23" s="214">
        <v>9933</v>
      </c>
      <c r="G23" s="13">
        <f t="shared" si="1"/>
        <v>154.12664670194113</v>
      </c>
      <c r="H23" s="13">
        <f t="shared" si="4"/>
        <v>4.0687505376255997</v>
      </c>
      <c r="I23" s="150">
        <f t="shared" si="5"/>
        <v>47363</v>
      </c>
      <c r="J23" s="13">
        <f t="shared" si="2"/>
        <v>615.66359027687508</v>
      </c>
      <c r="K23" s="79">
        <f t="shared" si="6"/>
        <v>14.010193426630105</v>
      </c>
    </row>
    <row r="24" spans="1:12" s="10" customFormat="1" ht="11.4">
      <c r="A24" s="244"/>
      <c r="B24" s="180" t="s">
        <v>51</v>
      </c>
      <c r="C24" s="165">
        <v>123</v>
      </c>
      <c r="D24" s="13">
        <f t="shared" si="0"/>
        <v>9.8534006248497956</v>
      </c>
      <c r="E24" s="13">
        <f t="shared" si="3"/>
        <v>0.13094579057190309</v>
      </c>
      <c r="F24" s="214">
        <v>716</v>
      </c>
      <c r="G24" s="13">
        <f t="shared" si="1"/>
        <v>11.10990426241718</v>
      </c>
      <c r="H24" s="13">
        <f t="shared" si="4"/>
        <v>0.29328756518070365</v>
      </c>
      <c r="I24" s="150">
        <f t="shared" si="5"/>
        <v>839</v>
      </c>
      <c r="J24" s="13">
        <f t="shared" si="2"/>
        <v>10.90601845833875</v>
      </c>
      <c r="K24" s="79">
        <f t="shared" si="6"/>
        <v>0.2481800621781276</v>
      </c>
    </row>
    <row r="25" spans="1:12" s="10" customFormat="1" ht="12" thickBot="1">
      <c r="A25" s="245"/>
      <c r="B25" s="77" t="s">
        <v>52</v>
      </c>
      <c r="C25" s="163">
        <v>7425</v>
      </c>
      <c r="D25" s="59">
        <f t="shared" si="0"/>
        <v>594.80894015861577</v>
      </c>
      <c r="E25" s="59">
        <f t="shared" si="3"/>
        <v>7.9046544308648814</v>
      </c>
      <c r="F25" s="212">
        <v>4486</v>
      </c>
      <c r="G25" s="59">
        <f t="shared" si="1"/>
        <v>69.607584526820489</v>
      </c>
      <c r="H25" s="59">
        <f t="shared" si="4"/>
        <v>1.8375530969282634</v>
      </c>
      <c r="I25" s="147">
        <f t="shared" si="5"/>
        <v>11911</v>
      </c>
      <c r="J25" s="59">
        <f t="shared" si="2"/>
        <v>154.82906538411544</v>
      </c>
      <c r="K25" s="60">
        <f t="shared" si="6"/>
        <v>3.5233286300401407</v>
      </c>
    </row>
    <row r="26" spans="1:12" ht="14.4" thickBot="1">
      <c r="A26" s="142" t="s">
        <v>32</v>
      </c>
      <c r="B26" s="32" t="s">
        <v>33</v>
      </c>
      <c r="C26" s="164">
        <v>2295</v>
      </c>
      <c r="D26" s="14">
        <f t="shared" si="0"/>
        <v>183.85003604902667</v>
      </c>
      <c r="E26" s="14">
        <f t="shared" si="3"/>
        <v>2.4432568240855086</v>
      </c>
      <c r="F26" s="213">
        <v>9822</v>
      </c>
      <c r="G26" s="14">
        <f t="shared" si="1"/>
        <v>152.40430120874518</v>
      </c>
      <c r="H26" s="14">
        <f t="shared" si="4"/>
        <v>4.023282772632502</v>
      </c>
      <c r="I26" s="71">
        <f t="shared" si="5"/>
        <v>12117</v>
      </c>
      <c r="J26" s="14">
        <f t="shared" si="2"/>
        <v>157.50682438580529</v>
      </c>
      <c r="K26" s="69">
        <f t="shared" si="6"/>
        <v>3.5842643783222554</v>
      </c>
    </row>
    <row r="27" spans="1:12" ht="14.4" thickBot="1">
      <c r="A27" s="142" t="s">
        <v>34</v>
      </c>
      <c r="B27" s="32" t="s">
        <v>35</v>
      </c>
      <c r="C27" s="164">
        <v>6747</v>
      </c>
      <c r="D27" s="14">
        <f t="shared" si="0"/>
        <v>540.49507329968753</v>
      </c>
      <c r="E27" s="14">
        <f t="shared" si="3"/>
        <v>7.1828556828343908</v>
      </c>
      <c r="F27" s="213">
        <v>9039</v>
      </c>
      <c r="G27" s="14">
        <f t="shared" si="1"/>
        <v>140.25478299998449</v>
      </c>
      <c r="H27" s="14">
        <f t="shared" si="4"/>
        <v>3.7025507006541623</v>
      </c>
      <c r="I27" s="71">
        <f t="shared" si="5"/>
        <v>15786</v>
      </c>
      <c r="J27" s="14">
        <f t="shared" si="2"/>
        <v>205.1995320421162</v>
      </c>
      <c r="K27" s="69">
        <f t="shared" si="6"/>
        <v>4.669571467871183</v>
      </c>
    </row>
    <row r="28" spans="1:12" ht="27" thickBot="1">
      <c r="A28" s="142" t="s">
        <v>36</v>
      </c>
      <c r="B28" s="32" t="s">
        <v>37</v>
      </c>
      <c r="C28" s="164">
        <v>1495</v>
      </c>
      <c r="D28" s="14">
        <f t="shared" si="0"/>
        <v>119.76287751341825</v>
      </c>
      <c r="E28" s="14">
        <f t="shared" si="3"/>
        <v>1.5915768854064642</v>
      </c>
      <c r="F28" s="213">
        <v>24346</v>
      </c>
      <c r="G28" s="14">
        <f t="shared" si="1"/>
        <v>377.76777817431378</v>
      </c>
      <c r="H28" s="14">
        <f t="shared" si="4"/>
        <v>9.972596455152809</v>
      </c>
      <c r="I28" s="71">
        <f t="shared" si="5"/>
        <v>25841</v>
      </c>
      <c r="J28" s="14">
        <f t="shared" si="2"/>
        <v>335.90276875081241</v>
      </c>
      <c r="K28" s="226">
        <f t="shared" si="6"/>
        <v>7.6438867541656688</v>
      </c>
      <c r="L28" s="225"/>
    </row>
    <row r="29" spans="1:12" ht="13.8">
      <c r="A29" s="246" t="s">
        <v>38</v>
      </c>
      <c r="B29" s="78" t="s">
        <v>39</v>
      </c>
      <c r="C29" s="162">
        <v>2027</v>
      </c>
      <c r="D29" s="45">
        <f t="shared" si="0"/>
        <v>162.38083793959785</v>
      </c>
      <c r="E29" s="45">
        <f t="shared" si="3"/>
        <v>2.1579440446280289</v>
      </c>
      <c r="F29" s="211">
        <v>21760</v>
      </c>
      <c r="G29" s="45">
        <f t="shared" si="1"/>
        <v>337.6417831706674</v>
      </c>
      <c r="H29" s="45">
        <f t="shared" si="4"/>
        <v>8.9133204166649591</v>
      </c>
      <c r="I29" s="53">
        <f t="shared" si="5"/>
        <v>23787</v>
      </c>
      <c r="J29" s="45">
        <f t="shared" si="2"/>
        <v>309.2031717145457</v>
      </c>
      <c r="K29" s="46">
        <f t="shared" si="6"/>
        <v>7.0363040989643881</v>
      </c>
    </row>
    <row r="30" spans="1:12" s="10" customFormat="1" ht="12" thickBot="1">
      <c r="A30" s="247"/>
      <c r="B30" s="77" t="s">
        <v>40</v>
      </c>
      <c r="C30" s="163">
        <v>1103</v>
      </c>
      <c r="D30" s="59">
        <f t="shared" si="0"/>
        <v>88.360169830970122</v>
      </c>
      <c r="E30" s="59">
        <f t="shared" si="3"/>
        <v>1.1742537154537325</v>
      </c>
      <c r="F30" s="212">
        <v>6915</v>
      </c>
      <c r="G30" s="59">
        <f t="shared" si="1"/>
        <v>107.29746923828883</v>
      </c>
      <c r="H30" s="59">
        <f t="shared" si="4"/>
        <v>2.832518873218667</v>
      </c>
      <c r="I30" s="147">
        <f t="shared" si="5"/>
        <v>8018</v>
      </c>
      <c r="J30" s="59">
        <f t="shared" si="2"/>
        <v>104.22461978421941</v>
      </c>
      <c r="K30" s="60">
        <f t="shared" si="6"/>
        <v>2.371761309349496</v>
      </c>
    </row>
    <row r="31" spans="1:12" ht="14.4" thickBot="1">
      <c r="A31" s="142" t="s">
        <v>41</v>
      </c>
      <c r="B31" s="32" t="s">
        <v>42</v>
      </c>
      <c r="C31" s="164">
        <v>52</v>
      </c>
      <c r="D31" s="14">
        <f t="shared" ref="D31:D39" si="7">C31*1000/$D$4</f>
        <v>4.1656653048145476</v>
      </c>
      <c r="E31" s="14">
        <f t="shared" si="3"/>
        <v>5.5359196014137885E-2</v>
      </c>
      <c r="F31" s="213">
        <v>1225</v>
      </c>
      <c r="G31" s="14">
        <f t="shared" ref="G31:G39" si="8">F31*1000/$G$4</f>
        <v>19.007866929414867</v>
      </c>
      <c r="H31" s="14">
        <f t="shared" si="4"/>
        <v>0.50178389294184633</v>
      </c>
      <c r="I31" s="71">
        <f t="shared" si="5"/>
        <v>1277</v>
      </c>
      <c r="J31" s="14">
        <f t="shared" ref="J31:J39" si="9">I31*1000/$J$4</f>
        <v>16.599506044456</v>
      </c>
      <c r="K31" s="69">
        <f t="shared" si="6"/>
        <v>0.37774247842844932</v>
      </c>
    </row>
    <row r="32" spans="1:12" ht="22.5" customHeight="1" thickBot="1">
      <c r="A32" s="142" t="s">
        <v>43</v>
      </c>
      <c r="B32" s="30" t="s">
        <v>44</v>
      </c>
      <c r="C32" s="164">
        <v>104</v>
      </c>
      <c r="D32" s="82">
        <f t="shared" si="7"/>
        <v>8.3313306096290951</v>
      </c>
      <c r="E32" s="82">
        <f t="shared" si="3"/>
        <v>0.11071839202827577</v>
      </c>
      <c r="F32" s="213">
        <v>0</v>
      </c>
      <c r="G32" s="82">
        <f t="shared" si="8"/>
        <v>0</v>
      </c>
      <c r="H32" s="82">
        <f t="shared" si="4"/>
        <v>0</v>
      </c>
      <c r="I32" s="108">
        <f t="shared" si="5"/>
        <v>104</v>
      </c>
      <c r="J32" s="82">
        <f t="shared" si="9"/>
        <v>1.3518783309502145</v>
      </c>
      <c r="K32" s="83">
        <f t="shared" si="6"/>
        <v>3.0763678744368621E-2</v>
      </c>
    </row>
    <row r="33" spans="1:11" ht="14.4" thickBot="1">
      <c r="A33" s="142" t="s">
        <v>45</v>
      </c>
      <c r="B33" s="30" t="s">
        <v>46</v>
      </c>
      <c r="C33" s="164">
        <v>834</v>
      </c>
      <c r="D33" s="82">
        <f t="shared" si="7"/>
        <v>66.810862773371781</v>
      </c>
      <c r="E33" s="82">
        <f t="shared" si="3"/>
        <v>0.88787633607290384</v>
      </c>
      <c r="F33" s="213">
        <v>94</v>
      </c>
      <c r="G33" s="82">
        <f t="shared" si="8"/>
        <v>1.4585628500938757</v>
      </c>
      <c r="H33" s="82">
        <f t="shared" si="4"/>
        <v>3.8504233417578408E-2</v>
      </c>
      <c r="I33" s="108">
        <f t="shared" si="5"/>
        <v>928</v>
      </c>
      <c r="J33" s="82">
        <f t="shared" si="9"/>
        <v>12.062914337709605</v>
      </c>
      <c r="K33" s="83">
        <f t="shared" si="6"/>
        <v>0.27450667187282768</v>
      </c>
    </row>
    <row r="34" spans="1:11" ht="14.4" thickBot="1">
      <c r="A34" s="142" t="s">
        <v>47</v>
      </c>
      <c r="B34" s="30" t="s">
        <v>48</v>
      </c>
      <c r="C34" s="164">
        <v>4883</v>
      </c>
      <c r="D34" s="82">
        <f t="shared" si="7"/>
        <v>391.17199391171994</v>
      </c>
      <c r="E34" s="82">
        <f t="shared" si="3"/>
        <v>5.1984414257122173</v>
      </c>
      <c r="F34" s="213">
        <v>5554</v>
      </c>
      <c r="G34" s="82">
        <f t="shared" si="8"/>
        <v>86.179341164057291</v>
      </c>
      <c r="H34" s="82">
        <f t="shared" si="4"/>
        <v>2.2750267276726648</v>
      </c>
      <c r="I34" s="108">
        <f t="shared" si="5"/>
        <v>10437</v>
      </c>
      <c r="J34" s="82">
        <f t="shared" si="9"/>
        <v>135.66878980891721</v>
      </c>
      <c r="K34" s="83">
        <f t="shared" si="6"/>
        <v>3.0873126447593777</v>
      </c>
    </row>
    <row r="35" spans="1:11" ht="14.4" thickBot="1">
      <c r="A35" s="142" t="s">
        <v>49</v>
      </c>
      <c r="B35" s="30" t="s">
        <v>50</v>
      </c>
      <c r="C35" s="164">
        <v>2828</v>
      </c>
      <c r="D35" s="82">
        <f t="shared" si="7"/>
        <v>226.5481054233758</v>
      </c>
      <c r="E35" s="82">
        <f t="shared" si="3"/>
        <v>3.0106885832304222</v>
      </c>
      <c r="F35" s="213">
        <v>9040</v>
      </c>
      <c r="G35" s="82">
        <f t="shared" si="8"/>
        <v>140.27029962604931</v>
      </c>
      <c r="H35" s="82">
        <f t="shared" si="4"/>
        <v>3.7029603201586045</v>
      </c>
      <c r="I35" s="108">
        <f t="shared" si="5"/>
        <v>11868</v>
      </c>
      <c r="J35" s="82">
        <f t="shared" si="9"/>
        <v>154.27011568958793</v>
      </c>
      <c r="K35" s="83">
        <f t="shared" si="6"/>
        <v>3.5106090320977574</v>
      </c>
    </row>
    <row r="36" spans="1:11" ht="13.8">
      <c r="A36" s="233" t="s">
        <v>62</v>
      </c>
      <c r="B36" s="89" t="s">
        <v>63</v>
      </c>
      <c r="C36" s="162">
        <v>12</v>
      </c>
      <c r="D36" s="57">
        <f t="shared" ref="D36" si="10">C36*1000/$D$4</f>
        <v>0.96130737803412636</v>
      </c>
      <c r="E36" s="57">
        <f t="shared" ref="E36" si="11">C36*100/C$39</f>
        <v>1.2775199080185666E-2</v>
      </c>
      <c r="F36" s="211">
        <v>840</v>
      </c>
      <c r="G36" s="57">
        <f t="shared" ref="G36" si="12">F36*1000/$G$4</f>
        <v>13.033965894455909</v>
      </c>
      <c r="H36" s="57">
        <f t="shared" ref="H36" si="13">F36*100/F$39</f>
        <v>0.34408038373155175</v>
      </c>
      <c r="I36" s="109">
        <f t="shared" ref="I36" si="14">C36+F36</f>
        <v>852</v>
      </c>
      <c r="J36" s="57">
        <f t="shared" ref="J36" si="15">I36*1000/$J$4</f>
        <v>11.075003249707526</v>
      </c>
      <c r="K36" s="58">
        <f t="shared" ref="K36" si="16">I36*100/I$39</f>
        <v>0.25202552202117368</v>
      </c>
    </row>
    <row r="37" spans="1:11" s="10" customFormat="1" ht="11.4">
      <c r="A37" s="234"/>
      <c r="B37" s="34" t="s">
        <v>64</v>
      </c>
      <c r="C37" s="166">
        <v>8</v>
      </c>
      <c r="D37" s="153">
        <f t="shared" ref="D37" si="17">C37*1000/$D$4</f>
        <v>0.64087158535608424</v>
      </c>
      <c r="E37" s="153">
        <f t="shared" ref="E37" si="18">C37*100/C$39</f>
        <v>8.5167993867904437E-3</v>
      </c>
      <c r="F37" s="215">
        <v>260</v>
      </c>
      <c r="G37" s="153">
        <f t="shared" ref="G37" si="19">F37*1000/$G$4</f>
        <v>4.0343227768554009</v>
      </c>
      <c r="H37" s="153">
        <f t="shared" ref="H37" si="20">F37*100/F$39</f>
        <v>0.10650107115500412</v>
      </c>
      <c r="I37" s="155">
        <f t="shared" ref="I37" si="21">C37+F37</f>
        <v>268</v>
      </c>
      <c r="J37" s="153">
        <f t="shared" ref="J37" si="22">I37*1000/$J$4</f>
        <v>3.4836864682178605</v>
      </c>
      <c r="K37" s="156">
        <f t="shared" ref="K37" si="23">I37*100/I$39</f>
        <v>7.9275633687411445E-2</v>
      </c>
    </row>
    <row r="38" spans="1:11" s="10" customFormat="1" ht="12" thickBot="1">
      <c r="A38" s="235"/>
      <c r="B38" s="77" t="s">
        <v>65</v>
      </c>
      <c r="C38" s="167">
        <v>0</v>
      </c>
      <c r="D38" s="157">
        <f t="shared" ref="D38" si="24">C38*1000/$D$4</f>
        <v>0</v>
      </c>
      <c r="E38" s="157">
        <f t="shared" ref="E38" si="25">C38*100/C$39</f>
        <v>0</v>
      </c>
      <c r="F38" s="216">
        <v>1</v>
      </c>
      <c r="G38" s="157">
        <f t="shared" ref="G38" si="26">F38*1000/$G$4</f>
        <v>1.5516626064828464E-2</v>
      </c>
      <c r="H38" s="157">
        <f t="shared" ref="H38" si="27">F38*100/F$39</f>
        <v>4.0961950444232353E-4</v>
      </c>
      <c r="I38" s="159">
        <f t="shared" ref="I38" si="28">C38+F38</f>
        <v>1</v>
      </c>
      <c r="J38" s="157">
        <f t="shared" ref="J38" si="29">I38*1000/$J$4</f>
        <v>1.2998830105290524E-2</v>
      </c>
      <c r="K38" s="160">
        <f t="shared" ref="K38" si="30">I38*100/I$39</f>
        <v>2.9580460331123673E-4</v>
      </c>
    </row>
    <row r="39" spans="1:11" ht="19.2" customHeight="1" thickBot="1">
      <c r="A39" s="90"/>
      <c r="B39" s="91" t="s">
        <v>69</v>
      </c>
      <c r="C39" s="137">
        <v>93932</v>
      </c>
      <c r="D39" s="134">
        <f t="shared" si="7"/>
        <v>7524.7937194584638</v>
      </c>
      <c r="E39" s="134">
        <f t="shared" si="3"/>
        <v>100</v>
      </c>
      <c r="F39" s="137">
        <v>244129</v>
      </c>
      <c r="G39" s="134">
        <f t="shared" si="8"/>
        <v>3788.0584045805081</v>
      </c>
      <c r="H39" s="134">
        <f t="shared" si="4"/>
        <v>100</v>
      </c>
      <c r="I39" s="137">
        <f>I7+I9+I11+I12+SUM(I14:I18)+I22+SUM(I26:I29)+SUM(I31:I36)</f>
        <v>338061</v>
      </c>
      <c r="J39" s="134">
        <f t="shared" si="9"/>
        <v>4394.3975042246202</v>
      </c>
      <c r="K39" s="135">
        <f t="shared" si="6"/>
        <v>100</v>
      </c>
    </row>
    <row r="40" spans="1:11">
      <c r="A40" s="92"/>
      <c r="B40" s="93"/>
    </row>
    <row r="41" spans="1:11">
      <c r="A41" s="92"/>
      <c r="B41" s="96"/>
    </row>
    <row r="42" spans="1:11">
      <c r="A42" s="92"/>
      <c r="B42" s="94"/>
    </row>
    <row r="43" spans="1:11">
      <c r="A43" s="92"/>
      <c r="B43" s="94"/>
    </row>
  </sheetData>
  <mergeCells count="13">
    <mergeCell ref="A4:C4"/>
    <mergeCell ref="A36:A38"/>
    <mergeCell ref="F5:H5"/>
    <mergeCell ref="C5:E5"/>
    <mergeCell ref="I5:K5"/>
    <mergeCell ref="A5:A6"/>
    <mergeCell ref="B5:B6"/>
    <mergeCell ref="A22:A25"/>
    <mergeCell ref="A29:A30"/>
    <mergeCell ref="A7:A8"/>
    <mergeCell ref="A9:A10"/>
    <mergeCell ref="A12:A13"/>
    <mergeCell ref="A18:A21"/>
  </mergeCells>
  <phoneticPr fontId="0" type="noConversion"/>
  <printOptions horizontalCentered="1" verticalCentered="1"/>
  <pageMargins left="0.74803149606299213" right="0.74803149606299213" top="0.15748031496062992" bottom="0.39370078740157483" header="0" footer="0"/>
  <pageSetup paperSize="9" scale="85" orientation="landscape" horizontalDpi="1200" verticalDpi="12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>
    <tabColor theme="7" tint="0.79998168889431442"/>
  </sheetPr>
  <dimension ref="A1:K43"/>
  <sheetViews>
    <sheetView workbookViewId="0">
      <selection activeCell="D4" sqref="D4"/>
    </sheetView>
  </sheetViews>
  <sheetFormatPr defaultRowHeight="13.2"/>
  <cols>
    <col min="1" max="1" width="7.6640625" style="37" customWidth="1"/>
    <col min="2" max="2" width="53.6640625" style="1" customWidth="1"/>
    <col min="3" max="3" width="9.109375" style="4" customWidth="1"/>
    <col min="4" max="4" width="10.44140625" style="1" customWidth="1"/>
    <col min="5" max="5" width="8.88671875" style="1"/>
    <col min="6" max="6" width="9.109375" style="4" customWidth="1"/>
    <col min="7" max="7" width="10.44140625" style="1" customWidth="1"/>
    <col min="8" max="9" width="8.88671875" style="1"/>
    <col min="10" max="10" width="10" style="1" customWidth="1"/>
    <col min="11" max="16384" width="8.88671875" style="1"/>
  </cols>
  <sheetData>
    <row r="1" spans="1:11" ht="7.8" customHeight="1"/>
    <row r="2" spans="1:11">
      <c r="A2" s="40" t="s">
        <v>80</v>
      </c>
      <c r="B2" s="23"/>
      <c r="C2" s="23"/>
      <c r="D2" s="23"/>
      <c r="E2" s="23"/>
      <c r="F2" s="23"/>
      <c r="G2" s="23"/>
      <c r="H2" s="23"/>
      <c r="I2" s="23"/>
      <c r="J2" s="23"/>
      <c r="K2" s="23"/>
    </row>
    <row r="3" spans="1:11" ht="10.199999999999999" customHeight="1">
      <c r="A3" s="23"/>
      <c r="B3" s="3"/>
      <c r="C3" s="20"/>
      <c r="D3" s="3"/>
      <c r="E3" s="3"/>
      <c r="F3" s="20"/>
      <c r="G3" s="3"/>
      <c r="H3" s="111"/>
      <c r="I3" s="111"/>
      <c r="J3" s="111"/>
      <c r="K3" s="111"/>
    </row>
    <row r="4" spans="1:11">
      <c r="A4" s="232" t="s">
        <v>66</v>
      </c>
      <c r="B4" s="232"/>
      <c r="C4" s="232"/>
      <c r="D4" s="230">
        <v>301</v>
      </c>
      <c r="E4" s="179"/>
      <c r="F4" s="179"/>
      <c r="G4" s="230">
        <v>1638.5</v>
      </c>
      <c r="H4" s="4"/>
      <c r="I4" s="4"/>
      <c r="J4" s="208">
        <v>1940</v>
      </c>
    </row>
    <row r="5" spans="1:11" ht="20.399999999999999" customHeight="1">
      <c r="A5" s="239" t="s">
        <v>68</v>
      </c>
      <c r="B5" s="241" t="s">
        <v>53</v>
      </c>
      <c r="C5" s="258" t="s">
        <v>0</v>
      </c>
      <c r="D5" s="259"/>
      <c r="E5" s="260"/>
      <c r="F5" s="258" t="s">
        <v>1</v>
      </c>
      <c r="G5" s="259"/>
      <c r="H5" s="260"/>
      <c r="I5" s="236" t="s">
        <v>2</v>
      </c>
      <c r="J5" s="237"/>
      <c r="K5" s="238"/>
    </row>
    <row r="6" spans="1:11" ht="26.25" customHeight="1" thickBot="1">
      <c r="A6" s="240"/>
      <c r="B6" s="242"/>
      <c r="C6" s="26" t="s">
        <v>3</v>
      </c>
      <c r="D6" s="25" t="s">
        <v>4</v>
      </c>
      <c r="E6" s="25" t="s">
        <v>5</v>
      </c>
      <c r="F6" s="26" t="s">
        <v>3</v>
      </c>
      <c r="G6" s="25" t="s">
        <v>4</v>
      </c>
      <c r="H6" s="25" t="s">
        <v>5</v>
      </c>
      <c r="I6" s="25" t="s">
        <v>3</v>
      </c>
      <c r="J6" s="25" t="s">
        <v>4</v>
      </c>
      <c r="K6" s="25" t="s">
        <v>5</v>
      </c>
    </row>
    <row r="7" spans="1:11" s="113" customFormat="1" ht="13.8">
      <c r="A7" s="246" t="s">
        <v>6</v>
      </c>
      <c r="B7" s="47" t="s">
        <v>7</v>
      </c>
      <c r="C7" s="168"/>
      <c r="D7" s="49">
        <f t="shared" ref="D7:D39" si="0">C7*1000/$D$4</f>
        <v>0</v>
      </c>
      <c r="E7" s="49" t="e">
        <f t="shared" ref="E7:E39" si="1">C7*100/C$39</f>
        <v>#DIV/0!</v>
      </c>
      <c r="F7" s="162">
        <v>0</v>
      </c>
      <c r="G7" s="49">
        <f t="shared" ref="G7:G39" si="2">F7*1000/$G$4</f>
        <v>0</v>
      </c>
      <c r="H7" s="49">
        <f t="shared" ref="H7:H39" si="3">F7*100/F$39</f>
        <v>0</v>
      </c>
      <c r="I7" s="109">
        <f t="shared" ref="I7:I38" si="4">C7+F7</f>
        <v>0</v>
      </c>
      <c r="J7" s="49">
        <f t="shared" ref="J7:J39" si="5">I7*1000/$J$4</f>
        <v>0</v>
      </c>
      <c r="K7" s="50">
        <f t="shared" ref="K7:K39" si="6">I7*100/I$39</f>
        <v>0</v>
      </c>
    </row>
    <row r="8" spans="1:11" s="10" customFormat="1" ht="12" thickBot="1">
      <c r="A8" s="247"/>
      <c r="B8" s="54" t="s">
        <v>8</v>
      </c>
      <c r="C8" s="169"/>
      <c r="D8" s="59">
        <f t="shared" si="0"/>
        <v>0</v>
      </c>
      <c r="E8" s="59" t="e">
        <f t="shared" si="1"/>
        <v>#DIV/0!</v>
      </c>
      <c r="F8" s="163">
        <v>0</v>
      </c>
      <c r="G8" s="59">
        <f t="shared" si="2"/>
        <v>0</v>
      </c>
      <c r="H8" s="59">
        <f t="shared" si="3"/>
        <v>0</v>
      </c>
      <c r="I8" s="147">
        <f t="shared" si="4"/>
        <v>0</v>
      </c>
      <c r="J8" s="59">
        <f t="shared" si="5"/>
        <v>0</v>
      </c>
      <c r="K8" s="60">
        <f t="shared" si="6"/>
        <v>0</v>
      </c>
    </row>
    <row r="9" spans="1:11" s="113" customFormat="1" ht="15.75" customHeight="1">
      <c r="A9" s="246" t="s">
        <v>9</v>
      </c>
      <c r="B9" s="44" t="s">
        <v>10</v>
      </c>
      <c r="C9" s="162"/>
      <c r="D9" s="55">
        <f t="shared" si="0"/>
        <v>0</v>
      </c>
      <c r="E9" s="55" t="e">
        <f t="shared" si="1"/>
        <v>#DIV/0!</v>
      </c>
      <c r="F9" s="162">
        <v>0</v>
      </c>
      <c r="G9" s="55">
        <f t="shared" si="2"/>
        <v>0</v>
      </c>
      <c r="H9" s="55">
        <f t="shared" si="3"/>
        <v>0</v>
      </c>
      <c r="I9" s="53">
        <f t="shared" si="4"/>
        <v>0</v>
      </c>
      <c r="J9" s="55">
        <f t="shared" si="5"/>
        <v>0</v>
      </c>
      <c r="K9" s="56">
        <f t="shared" si="6"/>
        <v>0</v>
      </c>
    </row>
    <row r="10" spans="1:11" s="10" customFormat="1" ht="12" thickBot="1">
      <c r="A10" s="247"/>
      <c r="B10" s="54" t="s">
        <v>11</v>
      </c>
      <c r="C10" s="163"/>
      <c r="D10" s="59">
        <f t="shared" si="0"/>
        <v>0</v>
      </c>
      <c r="E10" s="59" t="e">
        <f t="shared" si="1"/>
        <v>#DIV/0!</v>
      </c>
      <c r="F10" s="163">
        <v>0</v>
      </c>
      <c r="G10" s="59">
        <f t="shared" si="2"/>
        <v>0</v>
      </c>
      <c r="H10" s="59">
        <f t="shared" si="3"/>
        <v>0</v>
      </c>
      <c r="I10" s="147">
        <f t="shared" si="4"/>
        <v>0</v>
      </c>
      <c r="J10" s="59">
        <f t="shared" si="5"/>
        <v>0</v>
      </c>
      <c r="K10" s="60">
        <f t="shared" si="6"/>
        <v>0</v>
      </c>
    </row>
    <row r="11" spans="1:11" s="113" customFormat="1" ht="17.25" customHeight="1" thickBot="1">
      <c r="A11" s="142" t="s">
        <v>12</v>
      </c>
      <c r="B11" s="32" t="s">
        <v>13</v>
      </c>
      <c r="C11" s="164"/>
      <c r="D11" s="16">
        <f t="shared" si="0"/>
        <v>0</v>
      </c>
      <c r="E11" s="16" t="e">
        <f t="shared" si="1"/>
        <v>#DIV/0!</v>
      </c>
      <c r="F11" s="164">
        <v>0</v>
      </c>
      <c r="G11" s="16">
        <f t="shared" si="2"/>
        <v>0</v>
      </c>
      <c r="H11" s="16">
        <f t="shared" si="3"/>
        <v>0</v>
      </c>
      <c r="I11" s="71">
        <f t="shared" si="4"/>
        <v>0</v>
      </c>
      <c r="J11" s="16">
        <f t="shared" si="5"/>
        <v>0</v>
      </c>
      <c r="K11" s="70">
        <f t="shared" si="6"/>
        <v>0</v>
      </c>
    </row>
    <row r="12" spans="1:11" s="113" customFormat="1" ht="24.6" customHeight="1">
      <c r="A12" s="246" t="s">
        <v>14</v>
      </c>
      <c r="B12" s="44" t="s">
        <v>57</v>
      </c>
      <c r="C12" s="162"/>
      <c r="D12" s="55">
        <f t="shared" si="0"/>
        <v>0</v>
      </c>
      <c r="E12" s="55" t="e">
        <f t="shared" si="1"/>
        <v>#DIV/0!</v>
      </c>
      <c r="F12" s="162">
        <v>65</v>
      </c>
      <c r="G12" s="55">
        <f t="shared" si="2"/>
        <v>39.670430271589872</v>
      </c>
      <c r="H12" s="55">
        <f t="shared" si="3"/>
        <v>7.2869955156950672</v>
      </c>
      <c r="I12" s="53">
        <f t="shared" si="4"/>
        <v>65</v>
      </c>
      <c r="J12" s="55">
        <f t="shared" si="5"/>
        <v>33.505154639175259</v>
      </c>
      <c r="K12" s="206">
        <f t="shared" si="6"/>
        <v>7.2869955156950672</v>
      </c>
    </row>
    <row r="13" spans="1:11" s="10" customFormat="1" ht="12" thickBot="1">
      <c r="A13" s="247"/>
      <c r="B13" s="77" t="s">
        <v>16</v>
      </c>
      <c r="C13" s="163"/>
      <c r="D13" s="59">
        <f t="shared" si="0"/>
        <v>0</v>
      </c>
      <c r="E13" s="59" t="e">
        <f t="shared" si="1"/>
        <v>#DIV/0!</v>
      </c>
      <c r="F13" s="163">
        <v>50</v>
      </c>
      <c r="G13" s="59">
        <f t="shared" si="2"/>
        <v>30.515715593530668</v>
      </c>
      <c r="H13" s="59">
        <f t="shared" si="3"/>
        <v>5.6053811659192823</v>
      </c>
      <c r="I13" s="147">
        <f t="shared" si="4"/>
        <v>50</v>
      </c>
      <c r="J13" s="59">
        <f t="shared" si="5"/>
        <v>25.773195876288661</v>
      </c>
      <c r="K13" s="60">
        <f t="shared" si="6"/>
        <v>5.6053811659192823</v>
      </c>
    </row>
    <row r="14" spans="1:11" s="113" customFormat="1" ht="14.4" thickBot="1">
      <c r="A14" s="143" t="s">
        <v>17</v>
      </c>
      <c r="B14" s="28" t="s">
        <v>18</v>
      </c>
      <c r="C14" s="164"/>
      <c r="D14" s="16">
        <f t="shared" si="0"/>
        <v>0</v>
      </c>
      <c r="E14" s="16" t="e">
        <f t="shared" si="1"/>
        <v>#DIV/0!</v>
      </c>
      <c r="F14" s="164">
        <v>59</v>
      </c>
      <c r="G14" s="16">
        <f t="shared" si="2"/>
        <v>36.008544400366191</v>
      </c>
      <c r="H14" s="16">
        <f t="shared" si="3"/>
        <v>6.6143497757847536</v>
      </c>
      <c r="I14" s="71">
        <f t="shared" si="4"/>
        <v>59</v>
      </c>
      <c r="J14" s="16">
        <f t="shared" si="5"/>
        <v>30.412371134020617</v>
      </c>
      <c r="K14" s="70">
        <f t="shared" si="6"/>
        <v>6.6143497757847536</v>
      </c>
    </row>
    <row r="15" spans="1:11" s="113" customFormat="1" ht="14.4" thickBot="1">
      <c r="A15" s="143" t="s">
        <v>19</v>
      </c>
      <c r="B15" s="28" t="s">
        <v>20</v>
      </c>
      <c r="C15" s="164"/>
      <c r="D15" s="16">
        <f t="shared" si="0"/>
        <v>0</v>
      </c>
      <c r="E15" s="16" t="e">
        <f t="shared" si="1"/>
        <v>#DIV/0!</v>
      </c>
      <c r="F15" s="164">
        <v>49</v>
      </c>
      <c r="G15" s="16">
        <f t="shared" si="2"/>
        <v>29.905401281660055</v>
      </c>
      <c r="H15" s="16">
        <f t="shared" si="3"/>
        <v>5.493273542600897</v>
      </c>
      <c r="I15" s="71">
        <f t="shared" si="4"/>
        <v>49</v>
      </c>
      <c r="J15" s="16">
        <f t="shared" si="5"/>
        <v>25.257731958762886</v>
      </c>
      <c r="K15" s="70">
        <f t="shared" si="6"/>
        <v>5.493273542600897</v>
      </c>
    </row>
    <row r="16" spans="1:11" s="113" customFormat="1" ht="14.4" thickBot="1">
      <c r="A16" s="142" t="s">
        <v>21</v>
      </c>
      <c r="B16" s="32" t="s">
        <v>22</v>
      </c>
      <c r="C16" s="164"/>
      <c r="D16" s="16">
        <f t="shared" si="0"/>
        <v>0</v>
      </c>
      <c r="E16" s="16" t="e">
        <f t="shared" si="1"/>
        <v>#DIV/0!</v>
      </c>
      <c r="F16" s="164">
        <v>14</v>
      </c>
      <c r="G16" s="16">
        <f t="shared" si="2"/>
        <v>8.5444003661885866</v>
      </c>
      <c r="H16" s="16">
        <f t="shared" si="3"/>
        <v>1.5695067264573992</v>
      </c>
      <c r="I16" s="71">
        <f t="shared" si="4"/>
        <v>14</v>
      </c>
      <c r="J16" s="16">
        <f t="shared" si="5"/>
        <v>7.2164948453608249</v>
      </c>
      <c r="K16" s="70">
        <f t="shared" si="6"/>
        <v>1.5695067264573992</v>
      </c>
    </row>
    <row r="17" spans="1:11" s="113" customFormat="1" ht="14.4" thickBot="1">
      <c r="A17" s="143" t="s">
        <v>23</v>
      </c>
      <c r="B17" s="28" t="s">
        <v>24</v>
      </c>
      <c r="C17" s="164"/>
      <c r="D17" s="16">
        <f t="shared" si="0"/>
        <v>0</v>
      </c>
      <c r="E17" s="16" t="e">
        <f t="shared" si="1"/>
        <v>#DIV/0!</v>
      </c>
      <c r="F17" s="164">
        <v>1</v>
      </c>
      <c r="G17" s="16">
        <f t="shared" si="2"/>
        <v>0.61031431187061336</v>
      </c>
      <c r="H17" s="16">
        <f t="shared" si="3"/>
        <v>0.11210762331838565</v>
      </c>
      <c r="I17" s="71">
        <f t="shared" si="4"/>
        <v>1</v>
      </c>
      <c r="J17" s="16">
        <f t="shared" si="5"/>
        <v>0.51546391752577314</v>
      </c>
      <c r="K17" s="70">
        <f t="shared" si="6"/>
        <v>0.11210762331838565</v>
      </c>
    </row>
    <row r="18" spans="1:11" s="113" customFormat="1" ht="18" customHeight="1">
      <c r="A18" s="243" t="s">
        <v>25</v>
      </c>
      <c r="B18" s="78" t="s">
        <v>26</v>
      </c>
      <c r="C18" s="162"/>
      <c r="D18" s="55">
        <f t="shared" si="0"/>
        <v>0</v>
      </c>
      <c r="E18" s="55" t="e">
        <f t="shared" si="1"/>
        <v>#DIV/0!</v>
      </c>
      <c r="F18" s="162">
        <v>220</v>
      </c>
      <c r="G18" s="55">
        <f t="shared" si="2"/>
        <v>134.26914861153494</v>
      </c>
      <c r="H18" s="55">
        <f t="shared" si="3"/>
        <v>24.663677130044842</v>
      </c>
      <c r="I18" s="53">
        <f t="shared" si="4"/>
        <v>220</v>
      </c>
      <c r="J18" s="55">
        <f t="shared" si="5"/>
        <v>113.4020618556701</v>
      </c>
      <c r="K18" s="206">
        <f t="shared" si="6"/>
        <v>24.663677130044842</v>
      </c>
    </row>
    <row r="19" spans="1:11" s="10" customFormat="1" ht="11.4">
      <c r="A19" s="244"/>
      <c r="B19" s="36" t="s">
        <v>27</v>
      </c>
      <c r="C19" s="165"/>
      <c r="D19" s="13">
        <f t="shared" si="0"/>
        <v>0</v>
      </c>
      <c r="E19" s="13" t="e">
        <f t="shared" si="1"/>
        <v>#DIV/0!</v>
      </c>
      <c r="F19" s="165">
        <v>10</v>
      </c>
      <c r="G19" s="13">
        <f t="shared" si="2"/>
        <v>6.103143118706134</v>
      </c>
      <c r="H19" s="13">
        <f t="shared" si="3"/>
        <v>1.1210762331838564</v>
      </c>
      <c r="I19" s="150">
        <f t="shared" si="4"/>
        <v>10</v>
      </c>
      <c r="J19" s="13">
        <f t="shared" si="5"/>
        <v>5.1546391752577323</v>
      </c>
      <c r="K19" s="79">
        <f t="shared" si="6"/>
        <v>1.1210762331838564</v>
      </c>
    </row>
    <row r="20" spans="1:11" s="10" customFormat="1" ht="11.4">
      <c r="A20" s="244"/>
      <c r="B20" s="35" t="s">
        <v>56</v>
      </c>
      <c r="C20" s="165"/>
      <c r="D20" s="13">
        <f t="shared" si="0"/>
        <v>0</v>
      </c>
      <c r="E20" s="13" t="e">
        <f t="shared" si="1"/>
        <v>#DIV/0!</v>
      </c>
      <c r="F20" s="165">
        <v>40</v>
      </c>
      <c r="G20" s="13">
        <f t="shared" si="2"/>
        <v>24.412572474824536</v>
      </c>
      <c r="H20" s="13">
        <f t="shared" si="3"/>
        <v>4.4843049327354256</v>
      </c>
      <c r="I20" s="150">
        <f t="shared" si="4"/>
        <v>40</v>
      </c>
      <c r="J20" s="13">
        <f t="shared" si="5"/>
        <v>20.618556701030929</v>
      </c>
      <c r="K20" s="79">
        <f t="shared" si="6"/>
        <v>4.4843049327354256</v>
      </c>
    </row>
    <row r="21" spans="1:11" s="10" customFormat="1" ht="12" thickBot="1">
      <c r="A21" s="245"/>
      <c r="B21" s="54" t="s">
        <v>28</v>
      </c>
      <c r="C21" s="163"/>
      <c r="D21" s="59">
        <f t="shared" si="0"/>
        <v>0</v>
      </c>
      <c r="E21" s="59" t="e">
        <f t="shared" si="1"/>
        <v>#DIV/0!</v>
      </c>
      <c r="F21" s="163">
        <v>50</v>
      </c>
      <c r="G21" s="59">
        <f t="shared" si="2"/>
        <v>30.515715593530668</v>
      </c>
      <c r="H21" s="59">
        <f t="shared" si="3"/>
        <v>5.6053811659192823</v>
      </c>
      <c r="I21" s="147">
        <f t="shared" si="4"/>
        <v>50</v>
      </c>
      <c r="J21" s="59">
        <f t="shared" si="5"/>
        <v>25.773195876288661</v>
      </c>
      <c r="K21" s="60">
        <f t="shared" si="6"/>
        <v>5.6053811659192823</v>
      </c>
    </row>
    <row r="22" spans="1:11" s="113" customFormat="1" ht="19.5" customHeight="1">
      <c r="A22" s="243" t="s">
        <v>29</v>
      </c>
      <c r="B22" s="78" t="s">
        <v>30</v>
      </c>
      <c r="C22" s="162"/>
      <c r="D22" s="55">
        <f t="shared" si="0"/>
        <v>0</v>
      </c>
      <c r="E22" s="55" t="e">
        <f t="shared" si="1"/>
        <v>#DIV/0!</v>
      </c>
      <c r="F22" s="162">
        <v>189</v>
      </c>
      <c r="G22" s="55">
        <f t="shared" si="2"/>
        <v>115.34940494354592</v>
      </c>
      <c r="H22" s="55">
        <f t="shared" si="3"/>
        <v>21.188340807174889</v>
      </c>
      <c r="I22" s="53">
        <f t="shared" si="4"/>
        <v>189</v>
      </c>
      <c r="J22" s="55">
        <f t="shared" si="5"/>
        <v>97.422680412371136</v>
      </c>
      <c r="K22" s="206">
        <f t="shared" si="6"/>
        <v>21.188340807174889</v>
      </c>
    </row>
    <row r="23" spans="1:11" s="10" customFormat="1" ht="11.4">
      <c r="A23" s="244"/>
      <c r="B23" s="36" t="s">
        <v>31</v>
      </c>
      <c r="C23" s="165"/>
      <c r="D23" s="13">
        <f t="shared" si="0"/>
        <v>0</v>
      </c>
      <c r="E23" s="13" t="e">
        <f t="shared" si="1"/>
        <v>#DIV/0!</v>
      </c>
      <c r="F23" s="165">
        <v>110</v>
      </c>
      <c r="G23" s="13">
        <f t="shared" si="2"/>
        <v>67.134574305767472</v>
      </c>
      <c r="H23" s="13">
        <f t="shared" si="3"/>
        <v>12.331838565022421</v>
      </c>
      <c r="I23" s="150">
        <f t="shared" si="4"/>
        <v>110</v>
      </c>
      <c r="J23" s="13">
        <f t="shared" si="5"/>
        <v>56.701030927835049</v>
      </c>
      <c r="K23" s="79">
        <f t="shared" si="6"/>
        <v>12.331838565022421</v>
      </c>
    </row>
    <row r="24" spans="1:11" s="10" customFormat="1" ht="11.4">
      <c r="A24" s="244"/>
      <c r="B24" s="180" t="s">
        <v>51</v>
      </c>
      <c r="C24" s="165"/>
      <c r="D24" s="13">
        <f t="shared" si="0"/>
        <v>0</v>
      </c>
      <c r="E24" s="13" t="e">
        <f t="shared" si="1"/>
        <v>#DIV/0!</v>
      </c>
      <c r="F24" s="165">
        <v>30</v>
      </c>
      <c r="G24" s="13">
        <f t="shared" si="2"/>
        <v>18.3094293561184</v>
      </c>
      <c r="H24" s="13">
        <f t="shared" si="3"/>
        <v>3.3632286995515694</v>
      </c>
      <c r="I24" s="150">
        <f t="shared" si="4"/>
        <v>30</v>
      </c>
      <c r="J24" s="13">
        <f t="shared" si="5"/>
        <v>15.463917525773196</v>
      </c>
      <c r="K24" s="79">
        <f t="shared" si="6"/>
        <v>3.3632286995515694</v>
      </c>
    </row>
    <row r="25" spans="1:11" s="10" customFormat="1" ht="12" thickBot="1">
      <c r="A25" s="245"/>
      <c r="B25" s="77" t="s">
        <v>52</v>
      </c>
      <c r="C25" s="163"/>
      <c r="D25" s="59">
        <f t="shared" si="0"/>
        <v>0</v>
      </c>
      <c r="E25" s="59" t="e">
        <f t="shared" si="1"/>
        <v>#DIV/0!</v>
      </c>
      <c r="F25" s="163">
        <v>10</v>
      </c>
      <c r="G25" s="59">
        <f t="shared" si="2"/>
        <v>6.103143118706134</v>
      </c>
      <c r="H25" s="59">
        <f t="shared" si="3"/>
        <v>1.1210762331838564</v>
      </c>
      <c r="I25" s="147">
        <f t="shared" si="4"/>
        <v>10</v>
      </c>
      <c r="J25" s="59">
        <f t="shared" si="5"/>
        <v>5.1546391752577323</v>
      </c>
      <c r="K25" s="60">
        <f t="shared" si="6"/>
        <v>1.1210762331838564</v>
      </c>
    </row>
    <row r="26" spans="1:11" s="113" customFormat="1" ht="18.75" customHeight="1" thickBot="1">
      <c r="A26" s="142" t="s">
        <v>32</v>
      </c>
      <c r="B26" s="32" t="s">
        <v>33</v>
      </c>
      <c r="C26" s="164"/>
      <c r="D26" s="16">
        <f t="shared" si="0"/>
        <v>0</v>
      </c>
      <c r="E26" s="16" t="e">
        <f t="shared" si="1"/>
        <v>#DIV/0!</v>
      </c>
      <c r="F26" s="164">
        <v>29</v>
      </c>
      <c r="G26" s="16">
        <f t="shared" si="2"/>
        <v>17.699115044247787</v>
      </c>
      <c r="H26" s="16">
        <f t="shared" si="3"/>
        <v>3.2511210762331837</v>
      </c>
      <c r="I26" s="71">
        <f t="shared" si="4"/>
        <v>29</v>
      </c>
      <c r="J26" s="16">
        <f t="shared" si="5"/>
        <v>14.948453608247423</v>
      </c>
      <c r="K26" s="70">
        <f t="shared" si="6"/>
        <v>3.2511210762331837</v>
      </c>
    </row>
    <row r="27" spans="1:11" s="113" customFormat="1" ht="14.4" thickBot="1">
      <c r="A27" s="142" t="s">
        <v>34</v>
      </c>
      <c r="B27" s="32" t="s">
        <v>35</v>
      </c>
      <c r="C27" s="164"/>
      <c r="D27" s="16">
        <f t="shared" si="0"/>
        <v>0</v>
      </c>
      <c r="E27" s="16" t="e">
        <f t="shared" si="1"/>
        <v>#DIV/0!</v>
      </c>
      <c r="F27" s="164">
        <v>45</v>
      </c>
      <c r="G27" s="16">
        <f t="shared" si="2"/>
        <v>27.4641440341776</v>
      </c>
      <c r="H27" s="16">
        <f t="shared" si="3"/>
        <v>5.0448430493273539</v>
      </c>
      <c r="I27" s="71">
        <f t="shared" si="4"/>
        <v>45</v>
      </c>
      <c r="J27" s="16">
        <f t="shared" si="5"/>
        <v>23.195876288659793</v>
      </c>
      <c r="K27" s="70">
        <f t="shared" si="6"/>
        <v>5.0448430493273539</v>
      </c>
    </row>
    <row r="28" spans="1:11" s="113" customFormat="1" ht="24" customHeight="1" thickBot="1">
      <c r="A28" s="142" t="s">
        <v>36</v>
      </c>
      <c r="B28" s="32" t="s">
        <v>54</v>
      </c>
      <c r="C28" s="164"/>
      <c r="D28" s="16">
        <f t="shared" si="0"/>
        <v>0</v>
      </c>
      <c r="E28" s="16" t="e">
        <f t="shared" si="1"/>
        <v>#DIV/0!</v>
      </c>
      <c r="F28" s="164">
        <v>81</v>
      </c>
      <c r="G28" s="16">
        <f t="shared" si="2"/>
        <v>49.435459261519682</v>
      </c>
      <c r="H28" s="16">
        <f t="shared" si="3"/>
        <v>9.0807174887892383</v>
      </c>
      <c r="I28" s="71">
        <f t="shared" si="4"/>
        <v>81</v>
      </c>
      <c r="J28" s="16">
        <f t="shared" si="5"/>
        <v>41.75257731958763</v>
      </c>
      <c r="K28" s="70">
        <f t="shared" si="6"/>
        <v>9.0807174887892383</v>
      </c>
    </row>
    <row r="29" spans="1:11" s="113" customFormat="1" ht="13.8">
      <c r="A29" s="246" t="s">
        <v>38</v>
      </c>
      <c r="B29" s="78" t="s">
        <v>39</v>
      </c>
      <c r="C29" s="162"/>
      <c r="D29" s="55">
        <f t="shared" si="0"/>
        <v>0</v>
      </c>
      <c r="E29" s="55" t="e">
        <f t="shared" si="1"/>
        <v>#DIV/0!</v>
      </c>
      <c r="F29" s="162">
        <v>61</v>
      </c>
      <c r="G29" s="55">
        <f t="shared" si="2"/>
        <v>37.229173024107418</v>
      </c>
      <c r="H29" s="55">
        <f t="shared" si="3"/>
        <v>6.8385650224215251</v>
      </c>
      <c r="I29" s="53">
        <f t="shared" si="4"/>
        <v>61</v>
      </c>
      <c r="J29" s="55">
        <f t="shared" si="5"/>
        <v>31.443298969072163</v>
      </c>
      <c r="K29" s="56">
        <f t="shared" si="6"/>
        <v>6.8385650224215251</v>
      </c>
    </row>
    <row r="30" spans="1:11" s="10" customFormat="1" ht="12" thickBot="1">
      <c r="A30" s="247"/>
      <c r="B30" s="77" t="s">
        <v>40</v>
      </c>
      <c r="C30" s="163"/>
      <c r="D30" s="59">
        <f t="shared" si="0"/>
        <v>0</v>
      </c>
      <c r="E30" s="59" t="e">
        <f t="shared" si="1"/>
        <v>#DIV/0!</v>
      </c>
      <c r="F30" s="163">
        <v>21</v>
      </c>
      <c r="G30" s="59">
        <f t="shared" si="2"/>
        <v>12.81660054928288</v>
      </c>
      <c r="H30" s="59">
        <f t="shared" si="3"/>
        <v>2.3542600896860986</v>
      </c>
      <c r="I30" s="147">
        <f t="shared" si="4"/>
        <v>21</v>
      </c>
      <c r="J30" s="59">
        <f t="shared" si="5"/>
        <v>10.824742268041238</v>
      </c>
      <c r="K30" s="60">
        <f t="shared" si="6"/>
        <v>2.3542600896860986</v>
      </c>
    </row>
    <row r="31" spans="1:11" s="113" customFormat="1" ht="20.25" customHeight="1" thickBot="1">
      <c r="A31" s="142" t="s">
        <v>41</v>
      </c>
      <c r="B31" s="32" t="s">
        <v>42</v>
      </c>
      <c r="C31" s="164"/>
      <c r="D31" s="16">
        <f t="shared" si="0"/>
        <v>0</v>
      </c>
      <c r="E31" s="16" t="e">
        <f t="shared" si="1"/>
        <v>#DIV/0!</v>
      </c>
      <c r="F31" s="164">
        <v>0</v>
      </c>
      <c r="G31" s="16">
        <f t="shared" si="2"/>
        <v>0</v>
      </c>
      <c r="H31" s="16">
        <f t="shared" si="3"/>
        <v>0</v>
      </c>
      <c r="I31" s="71">
        <f t="shared" si="4"/>
        <v>0</v>
      </c>
      <c r="J31" s="16">
        <f t="shared" si="5"/>
        <v>0</v>
      </c>
      <c r="K31" s="70">
        <f t="shared" si="6"/>
        <v>0</v>
      </c>
    </row>
    <row r="32" spans="1:11" s="113" customFormat="1" ht="21.75" customHeight="1" thickBot="1">
      <c r="A32" s="142" t="s">
        <v>43</v>
      </c>
      <c r="B32" s="32" t="s">
        <v>58</v>
      </c>
      <c r="C32" s="164"/>
      <c r="D32" s="16">
        <f t="shared" si="0"/>
        <v>0</v>
      </c>
      <c r="E32" s="16" t="e">
        <f t="shared" si="1"/>
        <v>#DIV/0!</v>
      </c>
      <c r="F32" s="164"/>
      <c r="G32" s="16">
        <f t="shared" si="2"/>
        <v>0</v>
      </c>
      <c r="H32" s="16">
        <f t="shared" si="3"/>
        <v>0</v>
      </c>
      <c r="I32" s="71">
        <f t="shared" si="4"/>
        <v>0</v>
      </c>
      <c r="J32" s="16">
        <f t="shared" si="5"/>
        <v>0</v>
      </c>
      <c r="K32" s="70">
        <f t="shared" si="6"/>
        <v>0</v>
      </c>
    </row>
    <row r="33" spans="1:11" s="113" customFormat="1" ht="14.4" thickBot="1">
      <c r="A33" s="142" t="s">
        <v>45</v>
      </c>
      <c r="B33" s="32" t="s">
        <v>46</v>
      </c>
      <c r="C33" s="164"/>
      <c r="D33" s="16">
        <f t="shared" si="0"/>
        <v>0</v>
      </c>
      <c r="E33" s="16" t="e">
        <f t="shared" si="1"/>
        <v>#DIV/0!</v>
      </c>
      <c r="F33" s="164">
        <v>1</v>
      </c>
      <c r="G33" s="16">
        <f t="shared" si="2"/>
        <v>0.61031431187061336</v>
      </c>
      <c r="H33" s="16">
        <f t="shared" si="3"/>
        <v>0.11210762331838565</v>
      </c>
      <c r="I33" s="71">
        <f t="shared" si="4"/>
        <v>1</v>
      </c>
      <c r="J33" s="16">
        <f t="shared" si="5"/>
        <v>0.51546391752577314</v>
      </c>
      <c r="K33" s="70">
        <f t="shared" si="6"/>
        <v>0.11210762331838565</v>
      </c>
    </row>
    <row r="34" spans="1:11" s="113" customFormat="1" ht="14.4" thickBot="1">
      <c r="A34" s="142" t="s">
        <v>47</v>
      </c>
      <c r="B34" s="30" t="s">
        <v>48</v>
      </c>
      <c r="C34" s="164"/>
      <c r="D34" s="31">
        <f t="shared" si="0"/>
        <v>0</v>
      </c>
      <c r="E34" s="31" t="e">
        <f t="shared" si="1"/>
        <v>#DIV/0!</v>
      </c>
      <c r="F34" s="164">
        <v>45</v>
      </c>
      <c r="G34" s="31">
        <f t="shared" si="2"/>
        <v>27.4641440341776</v>
      </c>
      <c r="H34" s="31">
        <f t="shared" si="3"/>
        <v>5.0448430493273539</v>
      </c>
      <c r="I34" s="108">
        <f t="shared" si="4"/>
        <v>45</v>
      </c>
      <c r="J34" s="31">
        <f t="shared" si="5"/>
        <v>23.195876288659793</v>
      </c>
      <c r="K34" s="86">
        <f t="shared" si="6"/>
        <v>5.0448430493273539</v>
      </c>
    </row>
    <row r="35" spans="1:11" s="113" customFormat="1" ht="14.4" thickBot="1">
      <c r="A35" s="142" t="s">
        <v>49</v>
      </c>
      <c r="B35" s="30" t="s">
        <v>50</v>
      </c>
      <c r="C35" s="164"/>
      <c r="D35" s="31">
        <f t="shared" si="0"/>
        <v>0</v>
      </c>
      <c r="E35" s="31" t="e">
        <f t="shared" si="1"/>
        <v>#DIV/0!</v>
      </c>
      <c r="F35" s="164">
        <v>6</v>
      </c>
      <c r="G35" s="31">
        <f t="shared" si="2"/>
        <v>3.6618858712236801</v>
      </c>
      <c r="H35" s="31">
        <f t="shared" si="3"/>
        <v>0.67264573991031396</v>
      </c>
      <c r="I35" s="108">
        <f t="shared" si="4"/>
        <v>6</v>
      </c>
      <c r="J35" s="31">
        <f t="shared" si="5"/>
        <v>3.0927835051546393</v>
      </c>
      <c r="K35" s="86">
        <f t="shared" si="6"/>
        <v>0.67264573991031396</v>
      </c>
    </row>
    <row r="36" spans="1:11" s="113" customFormat="1" ht="13.8">
      <c r="A36" s="233" t="s">
        <v>62</v>
      </c>
      <c r="B36" s="89" t="s">
        <v>63</v>
      </c>
      <c r="C36" s="162"/>
      <c r="D36" s="57">
        <f t="shared" si="0"/>
        <v>0</v>
      </c>
      <c r="E36" s="57" t="e">
        <f t="shared" si="1"/>
        <v>#DIV/0!</v>
      </c>
      <c r="F36" s="162">
        <v>27</v>
      </c>
      <c r="G36" s="57">
        <f t="shared" si="2"/>
        <v>16.47848642050656</v>
      </c>
      <c r="H36" s="57">
        <f t="shared" si="3"/>
        <v>3.0269058295964126</v>
      </c>
      <c r="I36" s="109">
        <f t="shared" si="4"/>
        <v>27</v>
      </c>
      <c r="J36" s="57">
        <f t="shared" si="5"/>
        <v>13.917525773195877</v>
      </c>
      <c r="K36" s="58">
        <f t="shared" si="6"/>
        <v>3.0269058295964126</v>
      </c>
    </row>
    <row r="37" spans="1:11" s="10" customFormat="1" ht="11.4">
      <c r="A37" s="234"/>
      <c r="B37" s="34" t="s">
        <v>64</v>
      </c>
      <c r="C37" s="166"/>
      <c r="D37" s="153">
        <f t="shared" si="0"/>
        <v>0</v>
      </c>
      <c r="E37" s="153" t="e">
        <f t="shared" si="1"/>
        <v>#DIV/0!</v>
      </c>
      <c r="F37" s="175">
        <v>9</v>
      </c>
      <c r="G37" s="153">
        <f t="shared" si="2"/>
        <v>5.4928288068355204</v>
      </c>
      <c r="H37" s="153">
        <f t="shared" si="3"/>
        <v>1.0089686098654709</v>
      </c>
      <c r="I37" s="155">
        <f t="shared" si="4"/>
        <v>9</v>
      </c>
      <c r="J37" s="153">
        <f t="shared" si="5"/>
        <v>4.6391752577319592</v>
      </c>
      <c r="K37" s="156">
        <f t="shared" si="6"/>
        <v>1.0089686098654709</v>
      </c>
    </row>
    <row r="38" spans="1:11" s="10" customFormat="1" ht="12" thickBot="1">
      <c r="A38" s="235"/>
      <c r="B38" s="77" t="s">
        <v>65</v>
      </c>
      <c r="C38" s="167"/>
      <c r="D38" s="157">
        <f t="shared" si="0"/>
        <v>0</v>
      </c>
      <c r="E38" s="157" t="e">
        <f t="shared" si="1"/>
        <v>#DIV/0!</v>
      </c>
      <c r="F38" s="177">
        <v>18</v>
      </c>
      <c r="G38" s="157">
        <f t="shared" si="2"/>
        <v>10.985657613671041</v>
      </c>
      <c r="H38" s="157">
        <f t="shared" si="3"/>
        <v>2.0179372197309418</v>
      </c>
      <c r="I38" s="159">
        <f t="shared" si="4"/>
        <v>18</v>
      </c>
      <c r="J38" s="157">
        <f t="shared" si="5"/>
        <v>9.2783505154639183</v>
      </c>
      <c r="K38" s="160">
        <f t="shared" si="6"/>
        <v>2.0179372197309418</v>
      </c>
    </row>
    <row r="39" spans="1:11" ht="19.2" customHeight="1" thickBot="1">
      <c r="A39" s="90"/>
      <c r="B39" s="91" t="s">
        <v>69</v>
      </c>
      <c r="C39" s="137"/>
      <c r="D39" s="134">
        <f t="shared" si="0"/>
        <v>0</v>
      </c>
      <c r="E39" s="134" t="e">
        <f t="shared" si="1"/>
        <v>#DIV/0!</v>
      </c>
      <c r="F39" s="137">
        <v>892</v>
      </c>
      <c r="G39" s="134">
        <f t="shared" si="2"/>
        <v>544.4003661885871</v>
      </c>
      <c r="H39" s="134">
        <f t="shared" si="3"/>
        <v>100</v>
      </c>
      <c r="I39" s="137">
        <f>I7+I9+I11+I12+SUM(I14:I18)+I22+SUM(I26:I29)+SUM(I31:I36)</f>
        <v>892</v>
      </c>
      <c r="J39" s="134">
        <f t="shared" si="5"/>
        <v>459.79381443298968</v>
      </c>
      <c r="K39" s="135">
        <f t="shared" si="6"/>
        <v>100</v>
      </c>
    </row>
    <row r="40" spans="1:11">
      <c r="A40" s="92"/>
      <c r="B40" s="93"/>
    </row>
    <row r="41" spans="1:11">
      <c r="A41" s="92"/>
      <c r="B41" s="96"/>
    </row>
    <row r="42" spans="1:11">
      <c r="A42" s="92"/>
      <c r="B42" s="94"/>
    </row>
    <row r="43" spans="1:11">
      <c r="A43" s="92"/>
      <c r="B43" s="94"/>
    </row>
  </sheetData>
  <mergeCells count="13">
    <mergeCell ref="A7:A8"/>
    <mergeCell ref="A9:A10"/>
    <mergeCell ref="C5:E5"/>
    <mergeCell ref="A36:A38"/>
    <mergeCell ref="A12:A13"/>
    <mergeCell ref="A18:A21"/>
    <mergeCell ref="A22:A25"/>
    <mergeCell ref="A29:A30"/>
    <mergeCell ref="F5:H5"/>
    <mergeCell ref="I5:K5"/>
    <mergeCell ref="A4:C4"/>
    <mergeCell ref="A5:A6"/>
    <mergeCell ref="B5:B6"/>
  </mergeCells>
  <phoneticPr fontId="0" type="noConversion"/>
  <printOptions horizontalCentered="1" verticalCentered="1"/>
  <pageMargins left="0.74803149606299213" right="0.74803149606299213" top="0.15748031496062992" bottom="0.39370078740157483" header="0" footer="0"/>
  <pageSetup paperSize="9" scale="85" orientation="landscape" horizontalDpi="1200" verticalDpi="1200" r:id="rId1"/>
  <headerFooter alignWithMargins="0">
    <oddFooter>&amp;L&amp;Z&amp;F * 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>
    <tabColor rgb="FF92D050"/>
    <pageSetUpPr fitToPage="1"/>
  </sheetPr>
  <dimension ref="A1:L43"/>
  <sheetViews>
    <sheetView tabSelected="1" workbookViewId="0">
      <selection activeCell="H15" sqref="H15"/>
    </sheetView>
  </sheetViews>
  <sheetFormatPr defaultRowHeight="13.2"/>
  <cols>
    <col min="1" max="1" width="7.6640625" style="37" customWidth="1"/>
    <col min="2" max="2" width="53.6640625" style="1" customWidth="1"/>
    <col min="3" max="3" width="9.5546875" style="1" bestFit="1" customWidth="1"/>
    <col min="4" max="4" width="10.44140625" style="1" customWidth="1"/>
    <col min="5" max="5" width="8.88671875" style="1"/>
    <col min="6" max="6" width="9.5546875" style="1" bestFit="1" customWidth="1"/>
    <col min="7" max="7" width="10.44140625" style="1" customWidth="1"/>
    <col min="8" max="8" width="8.88671875" style="1"/>
    <col min="9" max="9" width="9.5546875" style="1" bestFit="1" customWidth="1"/>
    <col min="10" max="10" width="10" style="1" customWidth="1"/>
    <col min="11" max="11" width="8.88671875" style="4"/>
    <col min="12" max="16384" width="8.88671875" style="1"/>
  </cols>
  <sheetData>
    <row r="1" spans="1:12" ht="7.8" customHeight="1"/>
    <row r="2" spans="1:12">
      <c r="A2" s="40" t="s">
        <v>70</v>
      </c>
      <c r="B2" s="110"/>
      <c r="C2" s="110"/>
      <c r="D2" s="110"/>
      <c r="E2" s="110"/>
      <c r="F2" s="110"/>
      <c r="G2" s="110"/>
      <c r="H2" s="110"/>
      <c r="I2" s="110"/>
      <c r="J2" s="110"/>
      <c r="K2" s="19"/>
    </row>
    <row r="3" spans="1:12" ht="10.199999999999999" customHeight="1">
      <c r="A3" s="23"/>
      <c r="B3" s="3"/>
      <c r="C3" s="3"/>
      <c r="D3" s="3"/>
      <c r="E3" s="3"/>
      <c r="F3" s="3"/>
      <c r="G3" s="3"/>
      <c r="H3" s="111"/>
      <c r="I3" s="111"/>
      <c r="J3" s="111"/>
      <c r="K3" s="21"/>
    </row>
    <row r="4" spans="1:12" ht="13.8">
      <c r="A4" s="276" t="s">
        <v>66</v>
      </c>
      <c r="B4" s="276"/>
      <c r="C4" s="276"/>
      <c r="D4" s="230">
        <v>30800</v>
      </c>
      <c r="E4" s="179"/>
      <c r="F4" s="179"/>
      <c r="G4" s="230">
        <v>170522.5</v>
      </c>
      <c r="H4" s="4"/>
      <c r="I4" s="4"/>
      <c r="J4" s="207">
        <v>201322.5</v>
      </c>
    </row>
    <row r="5" spans="1:12" ht="18" customHeight="1">
      <c r="A5" s="251" t="s">
        <v>68</v>
      </c>
      <c r="B5" s="241" t="s">
        <v>53</v>
      </c>
      <c r="C5" s="241" t="s">
        <v>0</v>
      </c>
      <c r="D5" s="241"/>
      <c r="E5" s="241"/>
      <c r="F5" s="277" t="s">
        <v>1</v>
      </c>
      <c r="G5" s="277"/>
      <c r="H5" s="277"/>
      <c r="I5" s="277" t="s">
        <v>2</v>
      </c>
      <c r="J5" s="277"/>
      <c r="K5" s="277"/>
    </row>
    <row r="6" spans="1:12" ht="29.25" customHeight="1" thickBot="1">
      <c r="A6" s="240"/>
      <c r="B6" s="242"/>
      <c r="C6" s="25" t="s">
        <v>3</v>
      </c>
      <c r="D6" s="25" t="s">
        <v>4</v>
      </c>
      <c r="E6" s="25" t="s">
        <v>5</v>
      </c>
      <c r="F6" s="25" t="s">
        <v>3</v>
      </c>
      <c r="G6" s="25" t="s">
        <v>4</v>
      </c>
      <c r="H6" s="25" t="s">
        <v>5</v>
      </c>
      <c r="I6" s="25" t="s">
        <v>3</v>
      </c>
      <c r="J6" s="25" t="s">
        <v>4</v>
      </c>
      <c r="K6" s="26" t="s">
        <v>5</v>
      </c>
    </row>
    <row r="7" spans="1:12" ht="13.8">
      <c r="A7" s="246" t="s">
        <v>6</v>
      </c>
      <c r="B7" s="217" t="s">
        <v>7</v>
      </c>
      <c r="C7" s="138">
        <f>SUM(В.Търново:Сухиндол!C7)</f>
        <v>33386</v>
      </c>
      <c r="D7" s="49">
        <f t="shared" ref="D7:D39" si="0">C7*1000/$D$4</f>
        <v>1083.9610389610389</v>
      </c>
      <c r="E7" s="200">
        <f t="shared" ref="E7:E39" si="1">C7*100/C$39</f>
        <v>17.081693945735203</v>
      </c>
      <c r="F7" s="138">
        <f>SUM(В.Търново:Сухиндол!F7)</f>
        <v>21134</v>
      </c>
      <c r="G7" s="48">
        <f t="shared" ref="G7:G39" si="2">F7*1000/$G$4</f>
        <v>123.93672389274143</v>
      </c>
      <c r="H7" s="48">
        <f t="shared" ref="H7:H39" si="3">F7*100/F$39</f>
        <v>3.7249389722665303</v>
      </c>
      <c r="I7" s="168">
        <f t="shared" ref="I7:I38" si="4">C7+F7</f>
        <v>54520</v>
      </c>
      <c r="J7" s="183">
        <f t="shared" ref="J7:J39" si="5">I7*1000/$J$4</f>
        <v>270.80927367780549</v>
      </c>
      <c r="K7" s="184">
        <f t="shared" ref="K7:K39" si="6">I7*100/I$39</f>
        <v>7.1472206855144238</v>
      </c>
      <c r="L7" s="10"/>
    </row>
    <row r="8" spans="1:12" s="10" customFormat="1" ht="12" customHeight="1" thickBot="1">
      <c r="A8" s="247"/>
      <c r="B8" s="54" t="s">
        <v>8</v>
      </c>
      <c r="C8" s="147">
        <f>SUM(В.Търново:Сухиндол!C8)</f>
        <v>1160</v>
      </c>
      <c r="D8" s="59">
        <f t="shared" si="0"/>
        <v>37.662337662337663</v>
      </c>
      <c r="E8" s="59">
        <f t="shared" si="1"/>
        <v>0.59350521107808174</v>
      </c>
      <c r="F8" s="147">
        <f>SUM(В.Търново:Сухиндол!F8)</f>
        <v>336</v>
      </c>
      <c r="G8" s="18">
        <f t="shared" si="2"/>
        <v>1.9704144614347081</v>
      </c>
      <c r="H8" s="18">
        <f t="shared" si="3"/>
        <v>5.9221136305552861E-2</v>
      </c>
      <c r="I8" s="169">
        <f t="shared" si="4"/>
        <v>1496</v>
      </c>
      <c r="J8" s="185">
        <f t="shared" si="5"/>
        <v>7.4308634156639224</v>
      </c>
      <c r="K8" s="186">
        <f t="shared" si="6"/>
        <v>0.19611596011609644</v>
      </c>
    </row>
    <row r="9" spans="1:12" ht="17.25" customHeight="1">
      <c r="A9" s="246" t="s">
        <v>9</v>
      </c>
      <c r="B9" s="218" t="s">
        <v>10</v>
      </c>
      <c r="C9" s="112">
        <f>SUM(В.Търново:Сухиндол!C9)</f>
        <v>379</v>
      </c>
      <c r="D9" s="55">
        <f t="shared" si="0"/>
        <v>12.305194805194805</v>
      </c>
      <c r="E9" s="55">
        <f t="shared" si="1"/>
        <v>0.19391247844706291</v>
      </c>
      <c r="F9" s="112">
        <f>SUM(В.Търново:Сухиндол!F9)</f>
        <v>11890</v>
      </c>
      <c r="G9" s="68">
        <f t="shared" si="2"/>
        <v>69.726868888269877</v>
      </c>
      <c r="H9" s="68">
        <f t="shared" si="3"/>
        <v>2.0956527103363798</v>
      </c>
      <c r="I9" s="168">
        <f t="shared" si="4"/>
        <v>12269</v>
      </c>
      <c r="J9" s="183">
        <f t="shared" si="5"/>
        <v>60.942020886885473</v>
      </c>
      <c r="K9" s="184">
        <f t="shared" si="6"/>
        <v>1.6083868413532001</v>
      </c>
    </row>
    <row r="10" spans="1:12" s="10" customFormat="1" ht="12" customHeight="1" thickBot="1">
      <c r="A10" s="247"/>
      <c r="B10" s="54" t="s">
        <v>11</v>
      </c>
      <c r="C10" s="147">
        <f>SUM(В.Търново:Сухиндол!C10)</f>
        <v>23</v>
      </c>
      <c r="D10" s="59">
        <f t="shared" si="0"/>
        <v>0.74675324675324672</v>
      </c>
      <c r="E10" s="59">
        <f t="shared" si="1"/>
        <v>1.1767775736893001E-2</v>
      </c>
      <c r="F10" s="147">
        <f>SUM(В.Търново:Сухиндол!F10)</f>
        <v>5527</v>
      </c>
      <c r="G10" s="18">
        <f t="shared" si="2"/>
        <v>32.412145024850091</v>
      </c>
      <c r="H10" s="18">
        <f t="shared" si="3"/>
        <v>0.97415244154997227</v>
      </c>
      <c r="I10" s="169">
        <f t="shared" si="4"/>
        <v>5550</v>
      </c>
      <c r="J10" s="185">
        <f t="shared" si="5"/>
        <v>27.567708527362814</v>
      </c>
      <c r="K10" s="186">
        <f t="shared" si="6"/>
        <v>0.7275692370617215</v>
      </c>
    </row>
    <row r="11" spans="1:12" ht="19.5" customHeight="1" thickBot="1">
      <c r="A11" s="142" t="s">
        <v>12</v>
      </c>
      <c r="B11" s="219" t="s">
        <v>13</v>
      </c>
      <c r="C11" s="114">
        <f>SUM(В.Търново:Сухиндол!C11)</f>
        <v>265</v>
      </c>
      <c r="D11" s="16">
        <f t="shared" si="0"/>
        <v>8.603896103896103</v>
      </c>
      <c r="E11" s="16">
        <f t="shared" si="1"/>
        <v>0.13558524218594109</v>
      </c>
      <c r="F11" s="114">
        <f>SUM(В.Търново:Сухиндол!F11)</f>
        <v>2470</v>
      </c>
      <c r="G11" s="17">
        <f>F11*1000/$G$4</f>
        <v>14.484892023046813</v>
      </c>
      <c r="H11" s="17">
        <f t="shared" si="3"/>
        <v>0.43534585319855823</v>
      </c>
      <c r="I11" s="176">
        <f>C11+F11</f>
        <v>2735</v>
      </c>
      <c r="J11" s="187">
        <f t="shared" si="5"/>
        <v>13.58516807609681</v>
      </c>
      <c r="K11" s="188">
        <f t="shared" si="6"/>
        <v>0.35854087628176723</v>
      </c>
    </row>
    <row r="12" spans="1:12" ht="26.4">
      <c r="A12" s="246" t="s">
        <v>14</v>
      </c>
      <c r="B12" s="218" t="s">
        <v>15</v>
      </c>
      <c r="C12" s="112">
        <f>SUM(В.Търново:Сухиндол!C12)</f>
        <v>817</v>
      </c>
      <c r="D12" s="55">
        <f t="shared" si="0"/>
        <v>26.525974025974026</v>
      </c>
      <c r="E12" s="55">
        <f t="shared" si="1"/>
        <v>0.41801185987137307</v>
      </c>
      <c r="F12" s="112">
        <f>SUM(В.Търново:Сухиндол!F12)</f>
        <v>49375</v>
      </c>
      <c r="G12" s="68">
        <f>F12*1000/$G$4</f>
        <v>289.55123224207949</v>
      </c>
      <c r="H12" s="68">
        <f t="shared" si="3"/>
        <v>8.7025107294246205</v>
      </c>
      <c r="I12" s="168">
        <f>C12+F12</f>
        <v>50192</v>
      </c>
      <c r="J12" s="183">
        <f t="shared" si="5"/>
        <v>249.31142818115214</v>
      </c>
      <c r="K12" s="184">
        <f t="shared" si="6"/>
        <v>6.5798477741625092</v>
      </c>
    </row>
    <row r="13" spans="1:12" s="10" customFormat="1" ht="12.75" customHeight="1" thickBot="1">
      <c r="A13" s="247"/>
      <c r="B13" s="77" t="s">
        <v>16</v>
      </c>
      <c r="C13" s="147">
        <f>SUM(В.Търново:Сухиндол!C13)</f>
        <v>102</v>
      </c>
      <c r="D13" s="59">
        <f t="shared" si="0"/>
        <v>3.3116883116883118</v>
      </c>
      <c r="E13" s="59">
        <f t="shared" si="1"/>
        <v>5.2187527181003737E-2</v>
      </c>
      <c r="F13" s="147">
        <f>SUM(В.Търново:Сухиндол!F13)</f>
        <v>26627</v>
      </c>
      <c r="G13" s="18">
        <f t="shared" si="2"/>
        <v>156.14948173994634</v>
      </c>
      <c r="H13" s="18">
        <f t="shared" si="3"/>
        <v>4.6930987988332022</v>
      </c>
      <c r="I13" s="169">
        <f t="shared" si="4"/>
        <v>26729</v>
      </c>
      <c r="J13" s="185">
        <f t="shared" si="5"/>
        <v>132.76707769871723</v>
      </c>
      <c r="K13" s="186">
        <f t="shared" si="6"/>
        <v>3.5039996644004963</v>
      </c>
    </row>
    <row r="14" spans="1:12" ht="14.4" thickBot="1">
      <c r="A14" s="143" t="s">
        <v>17</v>
      </c>
      <c r="B14" s="220" t="s">
        <v>18</v>
      </c>
      <c r="C14" s="139">
        <f>SUM(В.Търново:Сухиндол!C14)</f>
        <v>969</v>
      </c>
      <c r="D14" s="31">
        <f t="shared" si="0"/>
        <v>31.461038961038962</v>
      </c>
      <c r="E14" s="31">
        <f t="shared" si="1"/>
        <v>0.49578150821953554</v>
      </c>
      <c r="F14" s="139">
        <f>SUM(В.Търново:Сухиндол!F14)</f>
        <v>16765</v>
      </c>
      <c r="G14" s="29">
        <f t="shared" si="2"/>
        <v>98.315471565335955</v>
      </c>
      <c r="H14" s="29">
        <f t="shared" si="3"/>
        <v>2.9548879469124816</v>
      </c>
      <c r="I14" s="176">
        <f t="shared" si="4"/>
        <v>17734</v>
      </c>
      <c r="J14" s="187">
        <f t="shared" si="5"/>
        <v>88.087521265631011</v>
      </c>
      <c r="K14" s="188">
        <f t="shared" si="6"/>
        <v>2.3248131261355978</v>
      </c>
    </row>
    <row r="15" spans="1:12" ht="14.4" thickBot="1">
      <c r="A15" s="143" t="s">
        <v>19</v>
      </c>
      <c r="B15" s="220" t="s">
        <v>20</v>
      </c>
      <c r="C15" s="139">
        <f>SUM(В.Търново:Сухиндол!C15)</f>
        <v>1040</v>
      </c>
      <c r="D15" s="31">
        <f t="shared" si="0"/>
        <v>33.766233766233768</v>
      </c>
      <c r="E15" s="31">
        <f t="shared" si="1"/>
        <v>0.53210812027690091</v>
      </c>
      <c r="F15" s="139">
        <f>SUM(В.Търново:Сухиндол!F15)</f>
        <v>24329</v>
      </c>
      <c r="G15" s="29">
        <f t="shared" si="2"/>
        <v>142.67325426263398</v>
      </c>
      <c r="H15" s="29">
        <f t="shared" si="3"/>
        <v>4.2880685273148682</v>
      </c>
      <c r="I15" s="176">
        <f t="shared" si="4"/>
        <v>25369</v>
      </c>
      <c r="J15" s="187">
        <f t="shared" si="5"/>
        <v>126.01174732084094</v>
      </c>
      <c r="K15" s="188">
        <f t="shared" si="6"/>
        <v>3.3257124279313173</v>
      </c>
    </row>
    <row r="16" spans="1:12" ht="14.4" thickBot="1">
      <c r="A16" s="142" t="s">
        <v>21</v>
      </c>
      <c r="B16" s="221" t="s">
        <v>22</v>
      </c>
      <c r="C16" s="139">
        <f>SUM(В.Търново:Сухиндол!C16)</f>
        <v>10413</v>
      </c>
      <c r="D16" s="31">
        <f t="shared" si="0"/>
        <v>338.08441558441558</v>
      </c>
      <c r="E16" s="31">
        <f t="shared" si="1"/>
        <v>5.3277325542724698</v>
      </c>
      <c r="F16" s="139">
        <f>SUM(В.Търново:Сухиндол!F16)</f>
        <v>45665</v>
      </c>
      <c r="G16" s="29">
        <f t="shared" si="2"/>
        <v>267.79457256373792</v>
      </c>
      <c r="H16" s="29">
        <f t="shared" si="3"/>
        <v>8.0486106827174755</v>
      </c>
      <c r="I16" s="176">
        <f t="shared" si="4"/>
        <v>56078</v>
      </c>
      <c r="J16" s="187">
        <f t="shared" si="5"/>
        <v>278.54810068422557</v>
      </c>
      <c r="K16" s="228">
        <f t="shared" si="6"/>
        <v>7.3514644461166156</v>
      </c>
      <c r="L16" s="225"/>
    </row>
    <row r="17" spans="1:12" ht="14.4" thickBot="1">
      <c r="A17" s="143" t="s">
        <v>23</v>
      </c>
      <c r="B17" s="220" t="s">
        <v>24</v>
      </c>
      <c r="C17" s="139">
        <f>SUM(В.Търново:Сухиндол!C17)</f>
        <v>3114</v>
      </c>
      <c r="D17" s="31">
        <f t="shared" si="0"/>
        <v>101.1038961038961</v>
      </c>
      <c r="E17" s="31">
        <f t="shared" si="1"/>
        <v>1.5932545062906436</v>
      </c>
      <c r="F17" s="139">
        <f>SUM(В.Търново:Сухиндол!F17)</f>
        <v>13590</v>
      </c>
      <c r="G17" s="29">
        <f t="shared" si="2"/>
        <v>79.696227770528822</v>
      </c>
      <c r="H17" s="29">
        <f t="shared" si="3"/>
        <v>2.3952834595013792</v>
      </c>
      <c r="I17" s="176">
        <f t="shared" si="4"/>
        <v>16704</v>
      </c>
      <c r="J17" s="187">
        <f t="shared" si="5"/>
        <v>82.971351935327647</v>
      </c>
      <c r="K17" s="188">
        <f t="shared" si="6"/>
        <v>2.1897867632214405</v>
      </c>
    </row>
    <row r="18" spans="1:12" ht="13.8">
      <c r="A18" s="243" t="s">
        <v>25</v>
      </c>
      <c r="B18" s="222" t="s">
        <v>26</v>
      </c>
      <c r="C18" s="138">
        <f>SUM(В.Търново:Сухиндол!C18)</f>
        <v>580</v>
      </c>
      <c r="D18" s="49">
        <f t="shared" si="0"/>
        <v>18.831168831168831</v>
      </c>
      <c r="E18" s="49">
        <f t="shared" si="1"/>
        <v>0.29675260553904087</v>
      </c>
      <c r="F18" s="138">
        <f>SUM(В.Търново:Сухиндол!F18)</f>
        <v>139939</v>
      </c>
      <c r="G18" s="48">
        <f t="shared" si="2"/>
        <v>820.64830154378456</v>
      </c>
      <c r="H18" s="201">
        <f t="shared" si="3"/>
        <v>24.664722004353457</v>
      </c>
      <c r="I18" s="168">
        <f t="shared" si="4"/>
        <v>140519</v>
      </c>
      <c r="J18" s="183">
        <f t="shared" si="5"/>
        <v>697.97960982999916</v>
      </c>
      <c r="K18" s="199">
        <f t="shared" si="6"/>
        <v>18.421135427509196</v>
      </c>
      <c r="L18" s="225"/>
    </row>
    <row r="19" spans="1:12" s="10" customFormat="1" ht="11.25" customHeight="1">
      <c r="A19" s="244"/>
      <c r="B19" s="36" t="s">
        <v>27</v>
      </c>
      <c r="C19" s="150">
        <f>SUM(В.Търново:Сухиндол!C19)</f>
        <v>35</v>
      </c>
      <c r="D19" s="13">
        <f t="shared" si="0"/>
        <v>1.1363636363636365</v>
      </c>
      <c r="E19" s="13">
        <f t="shared" si="1"/>
        <v>1.7907484817011089E-2</v>
      </c>
      <c r="F19" s="150">
        <f>SUM(В.Търново:Сухиндол!F19)</f>
        <v>99240</v>
      </c>
      <c r="G19" s="11">
        <f t="shared" si="2"/>
        <v>581.97598557375125</v>
      </c>
      <c r="H19" s="11">
        <f t="shared" si="3"/>
        <v>17.491385615961505</v>
      </c>
      <c r="I19" s="170">
        <f t="shared" si="4"/>
        <v>99275</v>
      </c>
      <c r="J19" s="189">
        <f t="shared" si="5"/>
        <v>493.11428181152132</v>
      </c>
      <c r="K19" s="224">
        <f t="shared" si="6"/>
        <v>13.0143127944689</v>
      </c>
      <c r="L19" s="229"/>
    </row>
    <row r="20" spans="1:12" s="10" customFormat="1" ht="12.75" customHeight="1">
      <c r="A20" s="244"/>
      <c r="B20" s="35" t="s">
        <v>56</v>
      </c>
      <c r="C20" s="150">
        <f>SUM(В.Търново:Сухиндол!C20)</f>
        <v>0</v>
      </c>
      <c r="D20" s="13">
        <f t="shared" si="0"/>
        <v>0</v>
      </c>
      <c r="E20" s="13">
        <f t="shared" si="1"/>
        <v>0</v>
      </c>
      <c r="F20" s="150">
        <f>SUM(В.Търново:Сухиндол!F20)</f>
        <v>9666</v>
      </c>
      <c r="G20" s="11">
        <f t="shared" si="2"/>
        <v>56.684601738773473</v>
      </c>
      <c r="H20" s="11">
        <f t="shared" si="3"/>
        <v>1.7036651890758154</v>
      </c>
      <c r="I20" s="170">
        <f t="shared" si="4"/>
        <v>9666</v>
      </c>
      <c r="J20" s="189">
        <f t="shared" si="5"/>
        <v>48.012517229817831</v>
      </c>
      <c r="K20" s="190">
        <f t="shared" si="6"/>
        <v>1.2671503144934413</v>
      </c>
    </row>
    <row r="21" spans="1:12" s="10" customFormat="1" ht="11.25" customHeight="1" thickBot="1">
      <c r="A21" s="245"/>
      <c r="B21" s="54" t="s">
        <v>28</v>
      </c>
      <c r="C21" s="147">
        <f>SUM(В.Търново:Сухиндол!C21)</f>
        <v>8</v>
      </c>
      <c r="D21" s="59">
        <f t="shared" si="0"/>
        <v>0.25974025974025972</v>
      </c>
      <c r="E21" s="59">
        <f t="shared" si="1"/>
        <v>4.0931393867453918E-3</v>
      </c>
      <c r="F21" s="147">
        <f>SUM(В.Търново:Сухиндол!F21)</f>
        <v>7111</v>
      </c>
      <c r="G21" s="18">
        <f t="shared" si="2"/>
        <v>41.701241771613716</v>
      </c>
      <c r="H21" s="18">
        <f t="shared" si="3"/>
        <v>1.2533377984190071</v>
      </c>
      <c r="I21" s="169">
        <f t="shared" si="4"/>
        <v>7119</v>
      </c>
      <c r="J21" s="185">
        <f t="shared" si="5"/>
        <v>35.361174235368622</v>
      </c>
      <c r="K21" s="186">
        <f t="shared" si="6"/>
        <v>0.93325502678241357</v>
      </c>
    </row>
    <row r="22" spans="1:12" ht="13.8">
      <c r="A22" s="243" t="s">
        <v>29</v>
      </c>
      <c r="B22" s="222" t="s">
        <v>30</v>
      </c>
      <c r="C22" s="138">
        <f>SUM(В.Търново:Сухиндол!C22)</f>
        <v>100675</v>
      </c>
      <c r="D22" s="49">
        <f t="shared" si="0"/>
        <v>3268.6688311688313</v>
      </c>
      <c r="E22" s="200">
        <f t="shared" si="1"/>
        <v>51.509600970074032</v>
      </c>
      <c r="F22" s="138">
        <f>SUM(В.Търново:Сухиндол!F22)</f>
        <v>58358</v>
      </c>
      <c r="G22" s="48">
        <f t="shared" si="2"/>
        <v>342.23049744168657</v>
      </c>
      <c r="H22" s="48">
        <f t="shared" si="3"/>
        <v>10.285794858688851</v>
      </c>
      <c r="I22" s="168">
        <f t="shared" si="4"/>
        <v>159033</v>
      </c>
      <c r="J22" s="183">
        <f t="shared" si="5"/>
        <v>789.94151175352977</v>
      </c>
      <c r="K22" s="199">
        <f t="shared" si="6"/>
        <v>20.848201527502116</v>
      </c>
      <c r="L22" s="225"/>
    </row>
    <row r="23" spans="1:12" s="10" customFormat="1" ht="11.4">
      <c r="A23" s="244"/>
      <c r="B23" s="36" t="s">
        <v>31</v>
      </c>
      <c r="C23" s="150">
        <f>SUM(В.Търново:Сухиндол!C23)</f>
        <v>82361</v>
      </c>
      <c r="D23" s="13">
        <f t="shared" si="0"/>
        <v>2674.0584415584417</v>
      </c>
      <c r="E23" s="13">
        <f t="shared" si="1"/>
        <v>42.139381628967151</v>
      </c>
      <c r="F23" s="150">
        <f>SUM(В.Търново:Сухиндол!F23)</f>
        <v>25735</v>
      </c>
      <c r="G23" s="11">
        <f t="shared" si="2"/>
        <v>150.91850049113754</v>
      </c>
      <c r="H23" s="11">
        <f t="shared" si="3"/>
        <v>4.5358807822125087</v>
      </c>
      <c r="I23" s="170">
        <f t="shared" si="4"/>
        <v>108096</v>
      </c>
      <c r="J23" s="189">
        <f t="shared" si="5"/>
        <v>536.92955332861459</v>
      </c>
      <c r="K23" s="224">
        <f t="shared" si="6"/>
        <v>14.170689053950243</v>
      </c>
    </row>
    <row r="24" spans="1:12" s="10" customFormat="1" ht="11.4">
      <c r="A24" s="244"/>
      <c r="B24" s="35" t="s">
        <v>51</v>
      </c>
      <c r="C24" s="150">
        <f>SUM(В.Търново:Сухиндол!C24)</f>
        <v>514</v>
      </c>
      <c r="D24" s="13">
        <f t="shared" si="0"/>
        <v>16.688311688311689</v>
      </c>
      <c r="E24" s="13">
        <f t="shared" si="1"/>
        <v>0.26298420559839142</v>
      </c>
      <c r="F24" s="150">
        <f>SUM(В.Търново:Сухиндол!F24)</f>
        <v>2699</v>
      </c>
      <c r="G24" s="11">
        <f t="shared" si="2"/>
        <v>15.827823307774635</v>
      </c>
      <c r="H24" s="11">
        <f t="shared" si="3"/>
        <v>0.4757078776449023</v>
      </c>
      <c r="I24" s="170">
        <f t="shared" si="4"/>
        <v>3213</v>
      </c>
      <c r="J24" s="189">
        <f t="shared" si="5"/>
        <v>15.959468017732743</v>
      </c>
      <c r="K24" s="190">
        <f t="shared" si="6"/>
        <v>0.42120359615843445</v>
      </c>
    </row>
    <row r="25" spans="1:12" s="10" customFormat="1" ht="12" customHeight="1" thickBot="1">
      <c r="A25" s="245"/>
      <c r="B25" s="77" t="s">
        <v>52</v>
      </c>
      <c r="C25" s="147">
        <f>SUM(В.Търново:Сухиндол!C25)</f>
        <v>12303</v>
      </c>
      <c r="D25" s="59">
        <f t="shared" si="0"/>
        <v>399.44805194805195</v>
      </c>
      <c r="E25" s="59">
        <f t="shared" si="1"/>
        <v>6.2947367343910692</v>
      </c>
      <c r="F25" s="147">
        <f>SUM(В.Търново:Сухиндол!F25)</f>
        <v>11093</v>
      </c>
      <c r="G25" s="18">
        <f t="shared" si="2"/>
        <v>65.052998871116714</v>
      </c>
      <c r="H25" s="18">
        <f t="shared" si="3"/>
        <v>1.9551787649925534</v>
      </c>
      <c r="I25" s="169">
        <f t="shared" si="4"/>
        <v>23396</v>
      </c>
      <c r="J25" s="185">
        <f t="shared" si="5"/>
        <v>116.2115511182307</v>
      </c>
      <c r="K25" s="186">
        <f t="shared" si="6"/>
        <v>3.0670648414947812</v>
      </c>
    </row>
    <row r="26" spans="1:12" ht="14.4" thickBot="1">
      <c r="A26" s="142" t="s">
        <v>32</v>
      </c>
      <c r="B26" s="221" t="s">
        <v>33</v>
      </c>
      <c r="C26" s="139">
        <f>SUM(В.Търново:Сухиндол!C26)</f>
        <v>4915</v>
      </c>
      <c r="D26" s="31">
        <f t="shared" si="0"/>
        <v>159.57792207792207</v>
      </c>
      <c r="E26" s="31">
        <f t="shared" si="1"/>
        <v>2.5147225107316999</v>
      </c>
      <c r="F26" s="139">
        <f>SUM(В.Търново:Сухиндол!F26)</f>
        <v>20924</v>
      </c>
      <c r="G26" s="29">
        <f t="shared" si="2"/>
        <v>122.70521485434473</v>
      </c>
      <c r="H26" s="29">
        <f t="shared" si="3"/>
        <v>3.6879257620755599</v>
      </c>
      <c r="I26" s="176">
        <f t="shared" si="4"/>
        <v>25839</v>
      </c>
      <c r="J26" s="187">
        <f t="shared" si="5"/>
        <v>128.34631002495996</v>
      </c>
      <c r="K26" s="188">
        <f t="shared" si="6"/>
        <v>3.3873263993581659</v>
      </c>
    </row>
    <row r="27" spans="1:12" ht="14.4" thickBot="1">
      <c r="A27" s="142" t="s">
        <v>34</v>
      </c>
      <c r="B27" s="221" t="s">
        <v>35</v>
      </c>
      <c r="C27" s="139">
        <f>SUM(В.Търново:Сухиндол!C27)</f>
        <v>10411</v>
      </c>
      <c r="D27" s="31">
        <f t="shared" si="0"/>
        <v>338.01948051948051</v>
      </c>
      <c r="E27" s="31">
        <f t="shared" si="1"/>
        <v>5.326709269425784</v>
      </c>
      <c r="F27" s="139">
        <f>SUM(В.Търново:Сухиндол!F27)</f>
        <v>16404</v>
      </c>
      <c r="G27" s="29">
        <f t="shared" si="2"/>
        <v>96.198448885044499</v>
      </c>
      <c r="H27" s="29">
        <f t="shared" si="3"/>
        <v>2.8912604760603844</v>
      </c>
      <c r="I27" s="176">
        <f t="shared" si="4"/>
        <v>26815</v>
      </c>
      <c r="J27" s="187">
        <f t="shared" si="5"/>
        <v>133.19425300202411</v>
      </c>
      <c r="K27" s="188">
        <f t="shared" si="6"/>
        <v>3.515273710236047</v>
      </c>
    </row>
    <row r="28" spans="1:12" ht="24" customHeight="1" thickBot="1">
      <c r="A28" s="142" t="s">
        <v>36</v>
      </c>
      <c r="B28" s="221" t="s">
        <v>59</v>
      </c>
      <c r="C28" s="139">
        <f>SUM(В.Търново:Сухиндол!C28)</f>
        <v>2395</v>
      </c>
      <c r="D28" s="31">
        <f t="shared" si="0"/>
        <v>77.759740259740255</v>
      </c>
      <c r="E28" s="31">
        <f t="shared" si="1"/>
        <v>1.2253836039069015</v>
      </c>
      <c r="F28" s="139">
        <f>SUM(В.Търново:Сухиндол!F28)</f>
        <v>60376</v>
      </c>
      <c r="G28" s="29">
        <f t="shared" si="2"/>
        <v>354.06471286780339</v>
      </c>
      <c r="H28" s="29">
        <f t="shared" si="3"/>
        <v>10.641474183285892</v>
      </c>
      <c r="I28" s="176">
        <f t="shared" si="4"/>
        <v>62771</v>
      </c>
      <c r="J28" s="187">
        <f t="shared" si="5"/>
        <v>311.79326702181822</v>
      </c>
      <c r="K28" s="228">
        <f t="shared" si="6"/>
        <v>8.2288736179461832</v>
      </c>
      <c r="L28" s="225"/>
    </row>
    <row r="29" spans="1:12" ht="16.95" customHeight="1">
      <c r="A29" s="246" t="s">
        <v>38</v>
      </c>
      <c r="B29" s="222" t="s">
        <v>39</v>
      </c>
      <c r="C29" s="138">
        <f>SUM(В.Търново:Сухиндол!C29)</f>
        <v>4481</v>
      </c>
      <c r="D29" s="49">
        <f t="shared" si="0"/>
        <v>145.48701298701297</v>
      </c>
      <c r="E29" s="49">
        <f t="shared" si="1"/>
        <v>2.2926696990007622</v>
      </c>
      <c r="F29" s="138">
        <f>SUM(В.Търново:Сухиндол!F29)</f>
        <v>45397</v>
      </c>
      <c r="G29" s="48">
        <f t="shared" si="2"/>
        <v>266.22293245759357</v>
      </c>
      <c r="H29" s="48">
        <f t="shared" si="3"/>
        <v>8.0013747763785226</v>
      </c>
      <c r="I29" s="168">
        <f t="shared" si="4"/>
        <v>49878</v>
      </c>
      <c r="J29" s="183">
        <f t="shared" si="5"/>
        <v>247.75174160861306</v>
      </c>
      <c r="K29" s="184">
        <f t="shared" si="6"/>
        <v>6.5386843975071249</v>
      </c>
    </row>
    <row r="30" spans="1:12" s="10" customFormat="1" ht="12.75" customHeight="1" thickBot="1">
      <c r="A30" s="247"/>
      <c r="B30" s="77" t="s">
        <v>40</v>
      </c>
      <c r="C30" s="147">
        <f>SUM(В.Търново:Сухиндол!C30)</f>
        <v>2393</v>
      </c>
      <c r="D30" s="59">
        <f t="shared" si="0"/>
        <v>77.694805194805198</v>
      </c>
      <c r="E30" s="59">
        <f t="shared" si="1"/>
        <v>1.2243603190602153</v>
      </c>
      <c r="F30" s="147">
        <f>SUM(В.Търново:Сухиндол!F30)</f>
        <v>18319</v>
      </c>
      <c r="G30" s="18">
        <f t="shared" si="2"/>
        <v>107.42863844947148</v>
      </c>
      <c r="H30" s="18">
        <f t="shared" si="3"/>
        <v>3.2287857023256632</v>
      </c>
      <c r="I30" s="169">
        <f t="shared" si="4"/>
        <v>20712</v>
      </c>
      <c r="J30" s="185">
        <f t="shared" si="5"/>
        <v>102.87970793130425</v>
      </c>
      <c r="K30" s="186">
        <f t="shared" si="6"/>
        <v>2.7152097365806083</v>
      </c>
    </row>
    <row r="31" spans="1:12" ht="14.4" thickBot="1">
      <c r="A31" s="142" t="s">
        <v>41</v>
      </c>
      <c r="B31" s="219" t="s">
        <v>42</v>
      </c>
      <c r="C31" s="114">
        <f>SUM(В.Търново:Сухиндол!C31)</f>
        <v>117</v>
      </c>
      <c r="D31" s="16">
        <f t="shared" si="0"/>
        <v>3.7987012987012987</v>
      </c>
      <c r="E31" s="16">
        <f t="shared" si="1"/>
        <v>5.9862163531151348E-2</v>
      </c>
      <c r="F31" s="114">
        <f>SUM(В.Търново:Сухиндол!F31)</f>
        <v>1736</v>
      </c>
      <c r="G31" s="17">
        <f t="shared" si="2"/>
        <v>10.180474717412658</v>
      </c>
      <c r="H31" s="17">
        <f t="shared" si="3"/>
        <v>0.30597587091202311</v>
      </c>
      <c r="I31" s="176">
        <f t="shared" si="4"/>
        <v>1853</v>
      </c>
      <c r="J31" s="187">
        <f t="shared" si="5"/>
        <v>9.2041376398564498</v>
      </c>
      <c r="K31" s="188">
        <f t="shared" si="6"/>
        <v>0.24291635968925585</v>
      </c>
    </row>
    <row r="32" spans="1:12" ht="27" thickBot="1">
      <c r="A32" s="142" t="s">
        <v>43</v>
      </c>
      <c r="B32" s="219" t="s">
        <v>44</v>
      </c>
      <c r="C32" s="114">
        <f>SUM(В.Търново:Сухиндол!C32)</f>
        <v>166</v>
      </c>
      <c r="D32" s="16">
        <f t="shared" si="0"/>
        <v>5.3896103896103895</v>
      </c>
      <c r="E32" s="16">
        <f t="shared" si="1"/>
        <v>8.4932642274966871E-2</v>
      </c>
      <c r="F32" s="114">
        <f>SUM(В.Търново:Сухиндол!F32)</f>
        <v>0</v>
      </c>
      <c r="G32" s="17">
        <f t="shared" si="2"/>
        <v>0</v>
      </c>
      <c r="H32" s="17">
        <f t="shared" si="3"/>
        <v>0</v>
      </c>
      <c r="I32" s="176">
        <f t="shared" si="4"/>
        <v>166</v>
      </c>
      <c r="J32" s="187">
        <f t="shared" si="5"/>
        <v>0.82454767847607691</v>
      </c>
      <c r="K32" s="188">
        <f t="shared" si="6"/>
        <v>2.1761530333737976E-2</v>
      </c>
    </row>
    <row r="33" spans="1:11" ht="14.4" thickBot="1">
      <c r="A33" s="142" t="s">
        <v>45</v>
      </c>
      <c r="B33" s="221" t="s">
        <v>46</v>
      </c>
      <c r="C33" s="139">
        <f>SUM(В.Търново:Сухиндол!C33)</f>
        <v>1219</v>
      </c>
      <c r="D33" s="31">
        <f t="shared" si="0"/>
        <v>39.577922077922075</v>
      </c>
      <c r="E33" s="31">
        <f t="shared" si="1"/>
        <v>0.62369211405532898</v>
      </c>
      <c r="F33" s="139">
        <f>SUM(В.Търново:Сухиндол!F33)</f>
        <v>283</v>
      </c>
      <c r="G33" s="29">
        <f t="shared" si="2"/>
        <v>1.6596050374583999</v>
      </c>
      <c r="H33" s="29">
        <f t="shared" si="3"/>
        <v>4.9879707066879345E-2</v>
      </c>
      <c r="I33" s="176">
        <f t="shared" si="4"/>
        <v>1502</v>
      </c>
      <c r="J33" s="187">
        <f t="shared" si="5"/>
        <v>7.4606663438016119</v>
      </c>
      <c r="K33" s="188">
        <f t="shared" si="6"/>
        <v>0.19690252145346049</v>
      </c>
    </row>
    <row r="34" spans="1:11" ht="14.4" thickBot="1">
      <c r="A34" s="142" t="s">
        <v>47</v>
      </c>
      <c r="B34" s="221" t="s">
        <v>48</v>
      </c>
      <c r="C34" s="139">
        <f>SUM(В.Търново:Сухиндол!C34)</f>
        <v>13853</v>
      </c>
      <c r="D34" s="31">
        <f t="shared" si="0"/>
        <v>449.77272727272725</v>
      </c>
      <c r="E34" s="31">
        <f t="shared" si="1"/>
        <v>7.0877824905729883</v>
      </c>
      <c r="F34" s="139">
        <f>SUM(В.Търново:Сухиндол!F34)</f>
        <v>14600</v>
      </c>
      <c r="G34" s="29">
        <f t="shared" si="2"/>
        <v>85.619199812341478</v>
      </c>
      <c r="H34" s="29">
        <f t="shared" si="3"/>
        <v>2.5732993751817612</v>
      </c>
      <c r="I34" s="176">
        <f t="shared" si="4"/>
        <v>28453</v>
      </c>
      <c r="J34" s="187">
        <f t="shared" si="5"/>
        <v>141.33045238361336</v>
      </c>
      <c r="K34" s="188">
        <f t="shared" si="6"/>
        <v>3.7300049553364252</v>
      </c>
    </row>
    <row r="35" spans="1:11" ht="14.4" thickBot="1">
      <c r="A35" s="142" t="s">
        <v>49</v>
      </c>
      <c r="B35" s="221" t="s">
        <v>50</v>
      </c>
      <c r="C35" s="139">
        <f>SUM(В.Търново:Сухиндол!C35)</f>
        <v>6234</v>
      </c>
      <c r="D35" s="31">
        <f t="shared" si="0"/>
        <v>202.40259740259739</v>
      </c>
      <c r="E35" s="31">
        <f t="shared" si="1"/>
        <v>3.1895788671213463</v>
      </c>
      <c r="F35" s="139">
        <f>SUM(В.Търново:Сухиндол!F35)</f>
        <v>22204</v>
      </c>
      <c r="G35" s="29">
        <f t="shared" si="2"/>
        <v>130.2115556598103</v>
      </c>
      <c r="H35" s="29">
        <f t="shared" si="3"/>
        <v>3.9135300908586181</v>
      </c>
      <c r="I35" s="176">
        <f t="shared" si="4"/>
        <v>28438</v>
      </c>
      <c r="J35" s="187">
        <f t="shared" si="5"/>
        <v>141.25594506326914</v>
      </c>
      <c r="K35" s="188">
        <f t="shared" si="6"/>
        <v>3.7280385519930155</v>
      </c>
    </row>
    <row r="36" spans="1:11" ht="13.8">
      <c r="A36" s="233" t="s">
        <v>62</v>
      </c>
      <c r="B36" s="223" t="s">
        <v>63</v>
      </c>
      <c r="C36" s="52">
        <f>SUM(В.Търново:Сухиндол!C36)</f>
        <v>20</v>
      </c>
      <c r="D36" s="57">
        <f t="shared" si="0"/>
        <v>0.64935064935064934</v>
      </c>
      <c r="E36" s="57">
        <f t="shared" si="1"/>
        <v>1.0232848466863478E-2</v>
      </c>
      <c r="F36" s="52">
        <f>SUM(В.Търново:Сухиндол!F36)</f>
        <v>1926</v>
      </c>
      <c r="G36" s="57">
        <f t="shared" si="2"/>
        <v>11.294697180723951</v>
      </c>
      <c r="H36" s="57">
        <f t="shared" si="3"/>
        <v>0.33946401346575839</v>
      </c>
      <c r="I36" s="168">
        <f t="shared" si="4"/>
        <v>1946</v>
      </c>
      <c r="J36" s="191">
        <f t="shared" si="5"/>
        <v>9.6660830259906376</v>
      </c>
      <c r="K36" s="192">
        <f t="shared" si="6"/>
        <v>0.25510806041839817</v>
      </c>
    </row>
    <row r="37" spans="1:11" s="10" customFormat="1" ht="11.4">
      <c r="A37" s="234"/>
      <c r="B37" s="34" t="s">
        <v>64</v>
      </c>
      <c r="C37" s="154">
        <f>SUM(В.Търново:Сухиндол!C37)</f>
        <v>12</v>
      </c>
      <c r="D37" s="153">
        <f t="shared" si="0"/>
        <v>0.38961038961038963</v>
      </c>
      <c r="E37" s="153">
        <f t="shared" si="1"/>
        <v>6.1397090801180868E-3</v>
      </c>
      <c r="F37" s="154">
        <f>SUM(В.Търново:Сухиндол!F37)</f>
        <v>393</v>
      </c>
      <c r="G37" s="153">
        <f t="shared" si="2"/>
        <v>2.3046812004280959</v>
      </c>
      <c r="H37" s="153">
        <f t="shared" si="3"/>
        <v>6.9267579071673441E-2</v>
      </c>
      <c r="I37" s="193">
        <f t="shared" si="4"/>
        <v>405</v>
      </c>
      <c r="J37" s="194">
        <f t="shared" si="5"/>
        <v>2.0116976492940433</v>
      </c>
      <c r="K37" s="195">
        <f t="shared" si="6"/>
        <v>5.3092890272071563E-2</v>
      </c>
    </row>
    <row r="38" spans="1:11" s="10" customFormat="1" ht="12" thickBot="1">
      <c r="A38" s="235"/>
      <c r="B38" s="77" t="s">
        <v>65</v>
      </c>
      <c r="C38" s="154">
        <f>SUM(В.Търново:Сухиндол!C38)</f>
        <v>4</v>
      </c>
      <c r="D38" s="157">
        <f t="shared" si="0"/>
        <v>0.12987012987012986</v>
      </c>
      <c r="E38" s="157">
        <f t="shared" si="1"/>
        <v>2.0465696933726959E-3</v>
      </c>
      <c r="F38" s="158">
        <f>SUM(В.Търново:Сухиндол!F38)</f>
        <v>90</v>
      </c>
      <c r="G38" s="157">
        <f t="shared" si="2"/>
        <v>0.52778958788429675</v>
      </c>
      <c r="H38" s="157">
        <f t="shared" si="3"/>
        <v>1.5862804367558804E-2</v>
      </c>
      <c r="I38" s="196">
        <f t="shared" si="4"/>
        <v>94</v>
      </c>
      <c r="J38" s="197">
        <f t="shared" si="5"/>
        <v>0.46691254082380262</v>
      </c>
      <c r="K38" s="198">
        <f t="shared" si="6"/>
        <v>1.2322794285369696E-2</v>
      </c>
    </row>
    <row r="39" spans="1:11" ht="19.2" customHeight="1" thickBot="1">
      <c r="A39" s="90"/>
      <c r="B39" s="91" t="s">
        <v>69</v>
      </c>
      <c r="C39" s="137">
        <f>C7+C9+C11+C12+SUM(C14:C18)+C22+SUM(C26:C29)+SUM(C31:C36)</f>
        <v>195449</v>
      </c>
      <c r="D39" s="134">
        <f t="shared" si="0"/>
        <v>6345.7467532467535</v>
      </c>
      <c r="E39" s="134">
        <f t="shared" si="1"/>
        <v>100</v>
      </c>
      <c r="F39" s="137">
        <f>F7+F9+F11+F12+SUM(F14:F18)+F22+SUM(F26:F29)+SUM(F31:F36)</f>
        <v>567365</v>
      </c>
      <c r="G39" s="134">
        <f t="shared" si="2"/>
        <v>3327.2148836663782</v>
      </c>
      <c r="H39" s="134">
        <f t="shared" si="3"/>
        <v>100</v>
      </c>
      <c r="I39" s="137">
        <f>I7+I9+I11+I12+SUM(I14:I18)+I22+SUM(I26:I29)+SUM(I31:I36)</f>
        <v>762814</v>
      </c>
      <c r="J39" s="134">
        <f t="shared" si="5"/>
        <v>3789.0151374039165</v>
      </c>
      <c r="K39" s="136">
        <f t="shared" si="6"/>
        <v>100</v>
      </c>
    </row>
    <row r="40" spans="1:11">
      <c r="A40" s="92"/>
      <c r="B40" s="93"/>
    </row>
    <row r="41" spans="1:11">
      <c r="A41" s="92"/>
      <c r="B41" s="96"/>
    </row>
    <row r="42" spans="1:11">
      <c r="A42" s="92"/>
      <c r="B42" s="93"/>
    </row>
    <row r="43" spans="1:11">
      <c r="A43" s="92"/>
      <c r="B43" s="94"/>
    </row>
  </sheetData>
  <mergeCells count="13">
    <mergeCell ref="A4:C4"/>
    <mergeCell ref="C5:E5"/>
    <mergeCell ref="F5:H5"/>
    <mergeCell ref="I5:K5"/>
    <mergeCell ref="A36:A38"/>
    <mergeCell ref="A29:A30"/>
    <mergeCell ref="A5:A6"/>
    <mergeCell ref="B5:B6"/>
    <mergeCell ref="A22:A25"/>
    <mergeCell ref="A7:A8"/>
    <mergeCell ref="A9:A10"/>
    <mergeCell ref="A12:A13"/>
    <mergeCell ref="A18:A21"/>
  </mergeCells>
  <phoneticPr fontId="0" type="noConversion"/>
  <printOptions horizontalCentered="1" verticalCentered="1"/>
  <pageMargins left="0.35433070866141736" right="0.35433070866141736" top="0.19685039370078741" bottom="0.39370078740157483" header="0" footer="0"/>
  <pageSetup paperSize="9" scale="97" fitToHeight="0" orientation="landscape" blackAndWhite="1" r:id="rId1"/>
  <headerFooter alignWithMargins="0">
    <oddFooter>&amp;L&amp;Z&amp;F * 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tabColor theme="7" tint="0.79998168889431442"/>
  </sheetPr>
  <dimension ref="A1:L43"/>
  <sheetViews>
    <sheetView workbookViewId="0">
      <pane ySplit="6" topLeftCell="A7" activePane="bottomLeft" state="frozen"/>
      <selection activeCell="A2" sqref="A2"/>
      <selection pane="bottomLeft" activeCell="D4" sqref="D4"/>
    </sheetView>
  </sheetViews>
  <sheetFormatPr defaultRowHeight="13.2"/>
  <cols>
    <col min="1" max="1" width="7.6640625" style="39" customWidth="1"/>
    <col min="2" max="2" width="53.6640625" style="1" customWidth="1"/>
    <col min="3" max="3" width="9.109375" style="97" customWidth="1"/>
    <col min="4" max="4" width="10.44140625" style="1" customWidth="1"/>
    <col min="5" max="5" width="8.88671875" style="1"/>
    <col min="6" max="6" width="9.109375" style="97" customWidth="1"/>
    <col min="7" max="7" width="10.44140625" style="1" customWidth="1"/>
    <col min="8" max="8" width="8.88671875" style="1"/>
    <col min="9" max="9" width="9.5546875" style="99" bestFit="1" customWidth="1"/>
    <col min="10" max="10" width="10" style="1" customWidth="1"/>
    <col min="11" max="16384" width="8.88671875" style="1"/>
  </cols>
  <sheetData>
    <row r="1" spans="1:12" ht="7.8" customHeight="1"/>
    <row r="2" spans="1:12" ht="13.5" customHeight="1">
      <c r="A2" s="40" t="s">
        <v>72</v>
      </c>
      <c r="C2" s="1"/>
      <c r="F2" s="1"/>
      <c r="I2" s="1"/>
    </row>
    <row r="3" spans="1:12" ht="10.199999999999999" customHeight="1">
      <c r="A3" s="23"/>
      <c r="B3" s="3"/>
      <c r="C3" s="100"/>
      <c r="D3" s="3"/>
      <c r="E3" s="3"/>
      <c r="F3" s="100"/>
      <c r="G3" s="3"/>
      <c r="H3" s="111"/>
      <c r="I3" s="130"/>
      <c r="J3" s="111"/>
      <c r="K3" s="111"/>
    </row>
    <row r="4" spans="1:12" ht="13.8">
      <c r="A4" s="232" t="s">
        <v>66</v>
      </c>
      <c r="B4" s="232"/>
      <c r="C4" s="232"/>
      <c r="D4" s="231">
        <v>5332.5</v>
      </c>
      <c r="E4" s="116"/>
      <c r="F4" s="7"/>
      <c r="G4" s="231">
        <v>31262</v>
      </c>
      <c r="H4" s="116"/>
      <c r="I4" s="7"/>
      <c r="J4" s="207">
        <v>36594.5</v>
      </c>
    </row>
    <row r="5" spans="1:12" ht="20.399999999999999" customHeight="1">
      <c r="A5" s="251" t="s">
        <v>68</v>
      </c>
      <c r="B5" s="241" t="s">
        <v>53</v>
      </c>
      <c r="C5" s="236" t="s">
        <v>0</v>
      </c>
      <c r="D5" s="237"/>
      <c r="E5" s="238"/>
      <c r="F5" s="248" t="s">
        <v>1</v>
      </c>
      <c r="G5" s="249"/>
      <c r="H5" s="250"/>
      <c r="I5" s="248" t="s">
        <v>2</v>
      </c>
      <c r="J5" s="249"/>
      <c r="K5" s="250"/>
    </row>
    <row r="6" spans="1:12" ht="39.75" customHeight="1" thickBot="1">
      <c r="A6" s="252"/>
      <c r="B6" s="242"/>
      <c r="C6" s="26" t="s">
        <v>3</v>
      </c>
      <c r="D6" s="25" t="s">
        <v>4</v>
      </c>
      <c r="E6" s="25" t="s">
        <v>5</v>
      </c>
      <c r="F6" s="26" t="s">
        <v>3</v>
      </c>
      <c r="G6" s="25" t="s">
        <v>4</v>
      </c>
      <c r="H6" s="25" t="s">
        <v>5</v>
      </c>
      <c r="I6" s="25" t="s">
        <v>3</v>
      </c>
      <c r="J6" s="25" t="s">
        <v>4</v>
      </c>
      <c r="K6" s="25" t="s">
        <v>5</v>
      </c>
    </row>
    <row r="7" spans="1:12" ht="15" customHeight="1">
      <c r="A7" s="246" t="s">
        <v>6</v>
      </c>
      <c r="B7" s="44" t="s">
        <v>7</v>
      </c>
      <c r="C7" s="162">
        <v>7173</v>
      </c>
      <c r="D7" s="66">
        <f t="shared" ref="D7:D39" si="0">C7*1000/$D$4</f>
        <v>1345.1476793248946</v>
      </c>
      <c r="E7" s="66">
        <f t="shared" ref="E7:E35" si="1">C7*100/C$39</f>
        <v>15.797471699775359</v>
      </c>
      <c r="F7" s="162">
        <v>4568</v>
      </c>
      <c r="G7" s="66">
        <f t="shared" ref="G7:G39" si="2">F7*1000/$G$4</f>
        <v>146.11988996225449</v>
      </c>
      <c r="H7" s="66">
        <f t="shared" ref="H7:H35" si="3">F7*100/F$39</f>
        <v>3.2561123387269229</v>
      </c>
      <c r="I7" s="131">
        <f t="shared" ref="I7:I38" si="4">C7+F7</f>
        <v>11741</v>
      </c>
      <c r="J7" s="66">
        <f t="shared" ref="J7:J39" si="5">I7*1000/$J$4</f>
        <v>320.840563472653</v>
      </c>
      <c r="K7" s="203">
        <f t="shared" ref="K7:K35" si="6">I7*100/I$39</f>
        <v>6.3226994657935549</v>
      </c>
    </row>
    <row r="8" spans="1:12" s="10" customFormat="1" ht="12" thickBot="1">
      <c r="A8" s="247"/>
      <c r="B8" s="54" t="s">
        <v>8</v>
      </c>
      <c r="C8" s="163">
        <v>28</v>
      </c>
      <c r="D8" s="18">
        <f t="shared" si="0"/>
        <v>5.2508204406938583</v>
      </c>
      <c r="E8" s="18">
        <f t="shared" si="1"/>
        <v>6.1665859137558912E-2</v>
      </c>
      <c r="F8" s="163">
        <v>59</v>
      </c>
      <c r="G8" s="18">
        <f t="shared" si="2"/>
        <v>1.8872752862900646</v>
      </c>
      <c r="H8" s="18">
        <f t="shared" si="3"/>
        <v>4.2055741677952813E-2</v>
      </c>
      <c r="I8" s="149">
        <f t="shared" si="4"/>
        <v>87</v>
      </c>
      <c r="J8" s="18">
        <f t="shared" si="5"/>
        <v>2.3774064408585991</v>
      </c>
      <c r="K8" s="61">
        <f t="shared" si="6"/>
        <v>4.6850766844735485E-2</v>
      </c>
    </row>
    <row r="9" spans="1:12" ht="13.8">
      <c r="A9" s="246" t="s">
        <v>9</v>
      </c>
      <c r="B9" s="44" t="s">
        <v>10</v>
      </c>
      <c r="C9" s="162">
        <v>135</v>
      </c>
      <c r="D9" s="66">
        <f t="shared" si="0"/>
        <v>25.316455696202532</v>
      </c>
      <c r="E9" s="66">
        <f t="shared" si="1"/>
        <v>0.29731753512751619</v>
      </c>
      <c r="F9" s="162">
        <v>3193</v>
      </c>
      <c r="G9" s="66">
        <f t="shared" si="2"/>
        <v>102.13677947668096</v>
      </c>
      <c r="H9" s="66">
        <f t="shared" si="3"/>
        <v>2.2759997148763276</v>
      </c>
      <c r="I9" s="131">
        <f t="shared" si="4"/>
        <v>3328</v>
      </c>
      <c r="J9" s="66">
        <f t="shared" si="5"/>
        <v>90.942627990545034</v>
      </c>
      <c r="K9" s="67">
        <f t="shared" si="6"/>
        <v>1.7921764604514907</v>
      </c>
    </row>
    <row r="10" spans="1:12" s="10" customFormat="1" ht="12" thickBot="1">
      <c r="A10" s="247"/>
      <c r="B10" s="54" t="s">
        <v>11</v>
      </c>
      <c r="C10" s="163">
        <v>2</v>
      </c>
      <c r="D10" s="18">
        <f t="shared" si="0"/>
        <v>0.37505860290670417</v>
      </c>
      <c r="E10" s="18">
        <f t="shared" si="1"/>
        <v>4.4047042241113507E-3</v>
      </c>
      <c r="F10" s="163">
        <v>1299</v>
      </c>
      <c r="G10" s="18">
        <f t="shared" si="2"/>
        <v>41.552044015098204</v>
      </c>
      <c r="H10" s="18">
        <f t="shared" si="3"/>
        <v>0.92593912609594409</v>
      </c>
      <c r="I10" s="149">
        <f t="shared" si="4"/>
        <v>1301</v>
      </c>
      <c r="J10" s="18">
        <f t="shared" si="5"/>
        <v>35.551790569621119</v>
      </c>
      <c r="K10" s="61">
        <f t="shared" si="6"/>
        <v>0.70060744442529721</v>
      </c>
    </row>
    <row r="11" spans="1:12" ht="17.25" customHeight="1" thickBot="1">
      <c r="A11" s="142" t="s">
        <v>12</v>
      </c>
      <c r="B11" s="32" t="s">
        <v>13</v>
      </c>
      <c r="C11" s="164">
        <v>67</v>
      </c>
      <c r="D11" s="74">
        <f t="shared" si="0"/>
        <v>12.564463197374589</v>
      </c>
      <c r="E11" s="74">
        <f t="shared" si="1"/>
        <v>0.14755759150773026</v>
      </c>
      <c r="F11" s="164">
        <v>329</v>
      </c>
      <c r="G11" s="74">
        <f t="shared" si="2"/>
        <v>10.523958799820869</v>
      </c>
      <c r="H11" s="74">
        <f t="shared" si="3"/>
        <v>0.2345142205431606</v>
      </c>
      <c r="I11" s="132">
        <f t="shared" si="4"/>
        <v>396</v>
      </c>
      <c r="J11" s="74">
        <f t="shared" si="5"/>
        <v>10.821298282528796</v>
      </c>
      <c r="K11" s="75">
        <f t="shared" si="6"/>
        <v>0.21325176632776149</v>
      </c>
    </row>
    <row r="12" spans="1:12" ht="24" customHeight="1">
      <c r="A12" s="246" t="s">
        <v>14</v>
      </c>
      <c r="B12" s="44" t="s">
        <v>55</v>
      </c>
      <c r="C12" s="162">
        <v>290</v>
      </c>
      <c r="D12" s="66">
        <f t="shared" si="0"/>
        <v>54.383497421472107</v>
      </c>
      <c r="E12" s="66">
        <f t="shared" si="1"/>
        <v>0.63868211249614593</v>
      </c>
      <c r="F12" s="162">
        <v>14569</v>
      </c>
      <c r="G12" s="66">
        <f t="shared" si="2"/>
        <v>466.02904484677885</v>
      </c>
      <c r="H12" s="66">
        <f t="shared" si="3"/>
        <v>10.384916957730416</v>
      </c>
      <c r="I12" s="131">
        <f t="shared" si="4"/>
        <v>14859</v>
      </c>
      <c r="J12" s="66">
        <f t="shared" si="5"/>
        <v>406.04462419216003</v>
      </c>
      <c r="K12" s="67">
        <f t="shared" si="6"/>
        <v>8.0017878683439605</v>
      </c>
    </row>
    <row r="13" spans="1:12" s="10" customFormat="1" ht="15" customHeight="1" thickBot="1">
      <c r="A13" s="247"/>
      <c r="B13" s="77" t="s">
        <v>16</v>
      </c>
      <c r="C13" s="163">
        <v>52</v>
      </c>
      <c r="D13" s="18">
        <f t="shared" si="0"/>
        <v>9.7515236755743082</v>
      </c>
      <c r="E13" s="18">
        <f t="shared" si="1"/>
        <v>0.11452230982689512</v>
      </c>
      <c r="F13" s="163">
        <v>7174</v>
      </c>
      <c r="G13" s="18">
        <f t="shared" si="2"/>
        <v>229.47987972618515</v>
      </c>
      <c r="H13" s="18">
        <f t="shared" si="3"/>
        <v>5.1136930643666689</v>
      </c>
      <c r="I13" s="149">
        <f t="shared" si="4"/>
        <v>7226</v>
      </c>
      <c r="J13" s="18">
        <f t="shared" si="5"/>
        <v>197.46136714533606</v>
      </c>
      <c r="K13" s="61">
        <f t="shared" si="6"/>
        <v>3.8913062209202138</v>
      </c>
    </row>
    <row r="14" spans="1:12" ht="16.5" customHeight="1" thickBot="1">
      <c r="A14" s="143" t="s">
        <v>17</v>
      </c>
      <c r="B14" s="28" t="s">
        <v>18</v>
      </c>
      <c r="C14" s="164">
        <v>185</v>
      </c>
      <c r="D14" s="74">
        <f t="shared" si="0"/>
        <v>34.692920768870138</v>
      </c>
      <c r="E14" s="74">
        <f t="shared" si="1"/>
        <v>0.40743514073029996</v>
      </c>
      <c r="F14" s="164">
        <v>3550</v>
      </c>
      <c r="G14" s="74">
        <f t="shared" si="2"/>
        <v>113.55639434457169</v>
      </c>
      <c r="H14" s="74">
        <f t="shared" si="3"/>
        <v>2.5304725924869911</v>
      </c>
      <c r="I14" s="132">
        <f t="shared" si="4"/>
        <v>3735</v>
      </c>
      <c r="J14" s="74">
        <f t="shared" si="5"/>
        <v>102.06451789203295</v>
      </c>
      <c r="K14" s="75">
        <f t="shared" si="6"/>
        <v>2.0113518869550231</v>
      </c>
    </row>
    <row r="15" spans="1:12" ht="15" customHeight="1" thickBot="1">
      <c r="A15" s="143" t="s">
        <v>19</v>
      </c>
      <c r="B15" s="28" t="s">
        <v>20</v>
      </c>
      <c r="C15" s="164">
        <v>171</v>
      </c>
      <c r="D15" s="74">
        <f t="shared" si="0"/>
        <v>32.067510548523209</v>
      </c>
      <c r="E15" s="74">
        <f t="shared" si="1"/>
        <v>0.37660221116152048</v>
      </c>
      <c r="F15" s="164">
        <v>4413</v>
      </c>
      <c r="G15" s="74">
        <f t="shared" si="2"/>
        <v>141.16179387115346</v>
      </c>
      <c r="H15" s="74">
        <f t="shared" si="3"/>
        <v>3.1456269156746739</v>
      </c>
      <c r="I15" s="132">
        <f t="shared" si="4"/>
        <v>4584</v>
      </c>
      <c r="J15" s="74">
        <f t="shared" si="5"/>
        <v>125.26472557351515</v>
      </c>
      <c r="K15" s="75">
        <f t="shared" si="6"/>
        <v>2.4685507496122696</v>
      </c>
    </row>
    <row r="16" spans="1:12" ht="14.25" customHeight="1" thickBot="1">
      <c r="A16" s="142" t="s">
        <v>21</v>
      </c>
      <c r="B16" s="32" t="s">
        <v>22</v>
      </c>
      <c r="C16" s="164">
        <v>2667</v>
      </c>
      <c r="D16" s="74">
        <f t="shared" si="0"/>
        <v>500.14064697609001</v>
      </c>
      <c r="E16" s="74">
        <f t="shared" si="1"/>
        <v>5.8736730828524868</v>
      </c>
      <c r="F16" s="164">
        <v>15331</v>
      </c>
      <c r="G16" s="74">
        <f t="shared" si="2"/>
        <v>490.40368498496576</v>
      </c>
      <c r="H16" s="74">
        <f t="shared" si="3"/>
        <v>10.928077553638891</v>
      </c>
      <c r="I16" s="132">
        <f t="shared" si="4"/>
        <v>17998</v>
      </c>
      <c r="J16" s="74">
        <f t="shared" si="5"/>
        <v>491.82254163877087</v>
      </c>
      <c r="K16" s="227">
        <f t="shared" si="6"/>
        <v>9.6921850766844742</v>
      </c>
      <c r="L16" s="225"/>
    </row>
    <row r="17" spans="1:12" ht="15" customHeight="1" thickBot="1">
      <c r="A17" s="143" t="s">
        <v>23</v>
      </c>
      <c r="B17" s="28" t="s">
        <v>24</v>
      </c>
      <c r="C17" s="164">
        <v>643</v>
      </c>
      <c r="D17" s="74">
        <f t="shared" si="0"/>
        <v>120.5813408345054</v>
      </c>
      <c r="E17" s="74">
        <f t="shared" si="1"/>
        <v>1.4161124080517993</v>
      </c>
      <c r="F17" s="164">
        <v>3861</v>
      </c>
      <c r="G17" s="74">
        <f t="shared" si="2"/>
        <v>123.5045742434905</v>
      </c>
      <c r="H17" s="74">
        <f t="shared" si="3"/>
        <v>2.7521562477724713</v>
      </c>
      <c r="I17" s="132">
        <f t="shared" si="4"/>
        <v>4504</v>
      </c>
      <c r="J17" s="74">
        <f t="shared" si="5"/>
        <v>123.07860470835782</v>
      </c>
      <c r="K17" s="75">
        <f t="shared" si="6"/>
        <v>2.42546958469757</v>
      </c>
    </row>
    <row r="18" spans="1:12" ht="15.75" customHeight="1">
      <c r="A18" s="243" t="s">
        <v>25</v>
      </c>
      <c r="B18" s="78" t="s">
        <v>26</v>
      </c>
      <c r="C18" s="162">
        <v>84</v>
      </c>
      <c r="D18" s="66">
        <f t="shared" si="0"/>
        <v>15.752461322081576</v>
      </c>
      <c r="E18" s="66">
        <f t="shared" si="1"/>
        <v>0.18499757741267675</v>
      </c>
      <c r="F18" s="162">
        <v>32433</v>
      </c>
      <c r="G18" s="66">
        <f t="shared" si="2"/>
        <v>1037.4576162753503</v>
      </c>
      <c r="H18" s="66">
        <f t="shared" si="3"/>
        <v>23.118540166797349</v>
      </c>
      <c r="I18" s="131">
        <f t="shared" si="4"/>
        <v>32517</v>
      </c>
      <c r="J18" s="66">
        <f t="shared" si="5"/>
        <v>888.57615215401222</v>
      </c>
      <c r="K18" s="203">
        <f t="shared" si="6"/>
        <v>17.510877994140962</v>
      </c>
      <c r="L18" s="225"/>
    </row>
    <row r="19" spans="1:12" s="10" customFormat="1" ht="11.4">
      <c r="A19" s="244"/>
      <c r="B19" s="36" t="s">
        <v>27</v>
      </c>
      <c r="C19" s="165">
        <v>7</v>
      </c>
      <c r="D19" s="11">
        <f t="shared" si="0"/>
        <v>1.3127051101734646</v>
      </c>
      <c r="E19" s="11">
        <f t="shared" si="1"/>
        <v>1.5416464784389728E-2</v>
      </c>
      <c r="F19" s="165">
        <v>25106</v>
      </c>
      <c r="G19" s="11">
        <f t="shared" si="2"/>
        <v>803.08361589149763</v>
      </c>
      <c r="H19" s="11">
        <f t="shared" si="3"/>
        <v>17.895787297740394</v>
      </c>
      <c r="I19" s="151">
        <f t="shared" si="4"/>
        <v>25113</v>
      </c>
      <c r="J19" s="11">
        <f t="shared" si="5"/>
        <v>686.25066608370105</v>
      </c>
      <c r="K19" s="80">
        <f t="shared" si="6"/>
        <v>13.523716181285542</v>
      </c>
    </row>
    <row r="20" spans="1:12" s="10" customFormat="1" ht="11.4">
      <c r="A20" s="244"/>
      <c r="B20" s="35" t="s">
        <v>56</v>
      </c>
      <c r="C20" s="172">
        <v>0</v>
      </c>
      <c r="D20" s="11">
        <f t="shared" si="0"/>
        <v>0</v>
      </c>
      <c r="E20" s="11">
        <f t="shared" si="1"/>
        <v>0</v>
      </c>
      <c r="F20" s="165">
        <v>1414</v>
      </c>
      <c r="G20" s="11">
        <f t="shared" si="2"/>
        <v>45.23063143752799</v>
      </c>
      <c r="H20" s="11">
        <f t="shared" si="3"/>
        <v>1.007912181908903</v>
      </c>
      <c r="I20" s="151">
        <f t="shared" si="4"/>
        <v>1414</v>
      </c>
      <c r="J20" s="11">
        <f t="shared" si="5"/>
        <v>38.639686291655849</v>
      </c>
      <c r="K20" s="80">
        <f t="shared" si="6"/>
        <v>0.76145958986730999</v>
      </c>
    </row>
    <row r="21" spans="1:12" s="10" customFormat="1" ht="12" thickBot="1">
      <c r="A21" s="245"/>
      <c r="B21" s="54" t="s">
        <v>28</v>
      </c>
      <c r="C21" s="173">
        <v>1</v>
      </c>
      <c r="D21" s="18">
        <f t="shared" si="0"/>
        <v>0.18752930145335209</v>
      </c>
      <c r="E21" s="18">
        <f t="shared" si="1"/>
        <v>2.2023521120556754E-3</v>
      </c>
      <c r="F21" s="163">
        <v>1412</v>
      </c>
      <c r="G21" s="18">
        <f t="shared" si="2"/>
        <v>45.166656004094428</v>
      </c>
      <c r="H21" s="18">
        <f t="shared" si="3"/>
        <v>1.0064865635469384</v>
      </c>
      <c r="I21" s="149">
        <f t="shared" si="4"/>
        <v>1413</v>
      </c>
      <c r="J21" s="18">
        <f t="shared" si="5"/>
        <v>38.612359780841381</v>
      </c>
      <c r="K21" s="61">
        <f t="shared" si="6"/>
        <v>0.76092107530587627</v>
      </c>
    </row>
    <row r="22" spans="1:12" ht="20.25" customHeight="1">
      <c r="A22" s="243" t="s">
        <v>29</v>
      </c>
      <c r="B22" s="78" t="s">
        <v>30</v>
      </c>
      <c r="C22" s="162">
        <v>24199</v>
      </c>
      <c r="D22" s="66">
        <f t="shared" si="0"/>
        <v>4538.021565869667</v>
      </c>
      <c r="E22" s="66">
        <f t="shared" si="1"/>
        <v>53.294718759635288</v>
      </c>
      <c r="F22" s="162">
        <v>14271</v>
      </c>
      <c r="G22" s="66">
        <f t="shared" si="2"/>
        <v>456.49670526517815</v>
      </c>
      <c r="H22" s="66">
        <f t="shared" si="3"/>
        <v>10.172499821797706</v>
      </c>
      <c r="I22" s="131">
        <f t="shared" si="4"/>
        <v>38470</v>
      </c>
      <c r="J22" s="66">
        <f t="shared" si="5"/>
        <v>1051.2508710325321</v>
      </c>
      <c r="K22" s="203">
        <f t="shared" si="6"/>
        <v>20.716655178356024</v>
      </c>
      <c r="L22" s="225"/>
    </row>
    <row r="23" spans="1:12" s="10" customFormat="1" ht="11.4">
      <c r="A23" s="244"/>
      <c r="B23" s="36" t="s">
        <v>31</v>
      </c>
      <c r="C23" s="165">
        <v>21560</v>
      </c>
      <c r="D23" s="11">
        <f t="shared" si="0"/>
        <v>4043.1317393342711</v>
      </c>
      <c r="E23" s="11">
        <f t="shared" si="1"/>
        <v>47.482711535920366</v>
      </c>
      <c r="F23" s="165">
        <v>6313</v>
      </c>
      <c r="G23" s="11">
        <f t="shared" si="2"/>
        <v>201.93845563303691</v>
      </c>
      <c r="H23" s="11">
        <f t="shared" si="3"/>
        <v>4.4999643595409511</v>
      </c>
      <c r="I23" s="151">
        <f t="shared" si="4"/>
        <v>27873</v>
      </c>
      <c r="J23" s="11">
        <f t="shared" si="5"/>
        <v>761.67183593162906</v>
      </c>
      <c r="K23" s="80">
        <f t="shared" si="6"/>
        <v>15.010016370842667</v>
      </c>
    </row>
    <row r="24" spans="1:12" s="10" customFormat="1" ht="11.4">
      <c r="A24" s="244"/>
      <c r="B24" s="180" t="s">
        <v>51</v>
      </c>
      <c r="C24" s="165">
        <v>122</v>
      </c>
      <c r="D24" s="11">
        <f t="shared" si="0"/>
        <v>22.878574777308955</v>
      </c>
      <c r="E24" s="11">
        <f t="shared" si="1"/>
        <v>0.26868695767079243</v>
      </c>
      <c r="F24" s="165">
        <v>930</v>
      </c>
      <c r="G24" s="11">
        <f t="shared" si="2"/>
        <v>29.748576546606103</v>
      </c>
      <c r="H24" s="11">
        <f t="shared" si="3"/>
        <v>0.6629125383134935</v>
      </c>
      <c r="I24" s="151">
        <f t="shared" si="4"/>
        <v>1052</v>
      </c>
      <c r="J24" s="11">
        <f t="shared" si="5"/>
        <v>28.747489376818923</v>
      </c>
      <c r="K24" s="80">
        <f t="shared" si="6"/>
        <v>0.56651731862829569</v>
      </c>
    </row>
    <row r="25" spans="1:12" s="10" customFormat="1" ht="12" thickBot="1">
      <c r="A25" s="245"/>
      <c r="B25" s="77" t="s">
        <v>52</v>
      </c>
      <c r="C25" s="163">
        <v>1559</v>
      </c>
      <c r="D25" s="18">
        <f t="shared" si="0"/>
        <v>292.35818096577589</v>
      </c>
      <c r="E25" s="18">
        <f t="shared" si="1"/>
        <v>3.4334669426947979</v>
      </c>
      <c r="F25" s="163">
        <v>2500</v>
      </c>
      <c r="G25" s="18">
        <f t="shared" si="2"/>
        <v>79.969291791951889</v>
      </c>
      <c r="H25" s="18">
        <f t="shared" si="3"/>
        <v>1.7820229524556277</v>
      </c>
      <c r="I25" s="149">
        <f t="shared" si="4"/>
        <v>4059</v>
      </c>
      <c r="J25" s="18">
        <f t="shared" si="5"/>
        <v>110.91830739592015</v>
      </c>
      <c r="K25" s="61">
        <f t="shared" si="6"/>
        <v>2.1858306048595555</v>
      </c>
    </row>
    <row r="26" spans="1:12" ht="15" customHeight="1" thickBot="1">
      <c r="A26" s="142" t="s">
        <v>32</v>
      </c>
      <c r="B26" s="32" t="s">
        <v>33</v>
      </c>
      <c r="C26" s="164">
        <v>480</v>
      </c>
      <c r="D26" s="74">
        <f t="shared" si="0"/>
        <v>90.014064697609001</v>
      </c>
      <c r="E26" s="74">
        <f t="shared" si="1"/>
        <v>1.0571290137867242</v>
      </c>
      <c r="F26" s="164">
        <v>5478</v>
      </c>
      <c r="G26" s="74">
        <f t="shared" si="2"/>
        <v>175.22871217452499</v>
      </c>
      <c r="H26" s="74">
        <f t="shared" si="3"/>
        <v>3.9047686934207713</v>
      </c>
      <c r="I26" s="132">
        <f t="shared" si="4"/>
        <v>5958</v>
      </c>
      <c r="J26" s="74">
        <f t="shared" si="5"/>
        <v>162.81135143259232</v>
      </c>
      <c r="K26" s="75">
        <f t="shared" si="6"/>
        <v>3.2084697570222298</v>
      </c>
    </row>
    <row r="27" spans="1:12" ht="14.4" thickBot="1">
      <c r="A27" s="142" t="s">
        <v>34</v>
      </c>
      <c r="B27" s="32" t="s">
        <v>35</v>
      </c>
      <c r="C27" s="164">
        <v>1917</v>
      </c>
      <c r="D27" s="74">
        <f t="shared" si="0"/>
        <v>359.49367088607596</v>
      </c>
      <c r="E27" s="74">
        <f t="shared" si="1"/>
        <v>4.2219089988107301</v>
      </c>
      <c r="F27" s="164">
        <v>2451</v>
      </c>
      <c r="G27" s="74">
        <f t="shared" si="2"/>
        <v>78.40189367282963</v>
      </c>
      <c r="H27" s="74">
        <f t="shared" si="3"/>
        <v>1.7470953025874973</v>
      </c>
      <c r="I27" s="132">
        <f t="shared" si="4"/>
        <v>4368</v>
      </c>
      <c r="J27" s="74">
        <f t="shared" si="5"/>
        <v>119.36219923759035</v>
      </c>
      <c r="K27" s="75">
        <f t="shared" si="6"/>
        <v>2.3522316043425815</v>
      </c>
    </row>
    <row r="28" spans="1:12" ht="15.75" customHeight="1" thickBot="1">
      <c r="A28" s="142" t="s">
        <v>36</v>
      </c>
      <c r="B28" s="32" t="s">
        <v>60</v>
      </c>
      <c r="C28" s="164">
        <v>437</v>
      </c>
      <c r="D28" s="74">
        <f t="shared" si="0"/>
        <v>81.950304735114855</v>
      </c>
      <c r="E28" s="74">
        <f t="shared" si="1"/>
        <v>0.96242787296833021</v>
      </c>
      <c r="F28" s="164">
        <v>15001</v>
      </c>
      <c r="G28" s="74">
        <f t="shared" si="2"/>
        <v>479.84773846842813</v>
      </c>
      <c r="H28" s="74">
        <f t="shared" si="3"/>
        <v>10.692850523914748</v>
      </c>
      <c r="I28" s="132">
        <f t="shared" si="4"/>
        <v>15438</v>
      </c>
      <c r="J28" s="74">
        <f t="shared" si="5"/>
        <v>421.86667395373621</v>
      </c>
      <c r="K28" s="227">
        <f t="shared" si="6"/>
        <v>8.3135877994140959</v>
      </c>
      <c r="L28" s="225"/>
    </row>
    <row r="29" spans="1:12" ht="15" customHeight="1">
      <c r="A29" s="246" t="s">
        <v>38</v>
      </c>
      <c r="B29" s="78" t="s">
        <v>39</v>
      </c>
      <c r="C29" s="162">
        <v>582</v>
      </c>
      <c r="D29" s="66">
        <f t="shared" si="0"/>
        <v>109.14205344585092</v>
      </c>
      <c r="E29" s="66">
        <f t="shared" si="1"/>
        <v>1.2817689292164032</v>
      </c>
      <c r="F29" s="162">
        <v>10230</v>
      </c>
      <c r="G29" s="66">
        <f t="shared" si="2"/>
        <v>327.23434201266713</v>
      </c>
      <c r="H29" s="66">
        <f t="shared" si="3"/>
        <v>7.2920379214484283</v>
      </c>
      <c r="I29" s="131">
        <f t="shared" si="4"/>
        <v>10812</v>
      </c>
      <c r="J29" s="66">
        <f t="shared" si="5"/>
        <v>295.4542349260135</v>
      </c>
      <c r="K29" s="67">
        <f t="shared" si="6"/>
        <v>5.8224194382216092</v>
      </c>
    </row>
    <row r="30" spans="1:12" s="10" customFormat="1" ht="12" thickBot="1">
      <c r="A30" s="247"/>
      <c r="B30" s="77" t="s">
        <v>40</v>
      </c>
      <c r="C30" s="163">
        <v>293</v>
      </c>
      <c r="D30" s="18">
        <f t="shared" si="0"/>
        <v>54.946085325832158</v>
      </c>
      <c r="E30" s="18">
        <f t="shared" si="1"/>
        <v>0.64528916883231291</v>
      </c>
      <c r="F30" s="163">
        <v>3962</v>
      </c>
      <c r="G30" s="18">
        <f t="shared" si="2"/>
        <v>126.73533363188535</v>
      </c>
      <c r="H30" s="18">
        <f t="shared" si="3"/>
        <v>2.8241499750516788</v>
      </c>
      <c r="I30" s="149">
        <f t="shared" si="4"/>
        <v>4255</v>
      </c>
      <c r="J30" s="18">
        <f t="shared" si="5"/>
        <v>116.27430351555562</v>
      </c>
      <c r="K30" s="61">
        <f t="shared" si="6"/>
        <v>2.2913794589005687</v>
      </c>
    </row>
    <row r="31" spans="1:12" ht="17.25" customHeight="1" thickBot="1">
      <c r="A31" s="142" t="s">
        <v>41</v>
      </c>
      <c r="B31" s="32" t="s">
        <v>42</v>
      </c>
      <c r="C31" s="164">
        <v>11</v>
      </c>
      <c r="D31" s="74">
        <f t="shared" si="0"/>
        <v>2.0628223159868728</v>
      </c>
      <c r="E31" s="74">
        <f t="shared" si="1"/>
        <v>2.4225873232612431E-2</v>
      </c>
      <c r="F31" s="164">
        <v>67</v>
      </c>
      <c r="G31" s="74">
        <f t="shared" si="2"/>
        <v>2.1431770200243108</v>
      </c>
      <c r="H31" s="74">
        <f t="shared" si="3"/>
        <v>4.775821512581082E-2</v>
      </c>
      <c r="I31" s="132">
        <f t="shared" si="4"/>
        <v>78</v>
      </c>
      <c r="J31" s="74">
        <f t="shared" si="5"/>
        <v>2.1314678435283989</v>
      </c>
      <c r="K31" s="75">
        <f t="shared" si="6"/>
        <v>4.2004135791831813E-2</v>
      </c>
    </row>
    <row r="32" spans="1:12" ht="17.399999999999999" customHeight="1" thickBot="1">
      <c r="A32" s="142" t="s">
        <v>43</v>
      </c>
      <c r="B32" s="32" t="s">
        <v>61</v>
      </c>
      <c r="C32" s="164">
        <v>38</v>
      </c>
      <c r="D32" s="74">
        <f t="shared" si="0"/>
        <v>7.1261134552273795</v>
      </c>
      <c r="E32" s="74">
        <f t="shared" si="1"/>
        <v>8.3689380258115662E-2</v>
      </c>
      <c r="F32" s="178">
        <v>0</v>
      </c>
      <c r="G32" s="74">
        <f t="shared" si="2"/>
        <v>0</v>
      </c>
      <c r="H32" s="74">
        <f t="shared" si="3"/>
        <v>0</v>
      </c>
      <c r="I32" s="132">
        <f t="shared" si="4"/>
        <v>38</v>
      </c>
      <c r="J32" s="74">
        <f t="shared" si="5"/>
        <v>1.038407410949733</v>
      </c>
      <c r="K32" s="75">
        <f t="shared" si="6"/>
        <v>2.0463553334482163E-2</v>
      </c>
    </row>
    <row r="33" spans="1:11" ht="15.6" customHeight="1" thickBot="1">
      <c r="A33" s="142" t="s">
        <v>45</v>
      </c>
      <c r="B33" s="32" t="s">
        <v>46</v>
      </c>
      <c r="C33" s="164">
        <v>195</v>
      </c>
      <c r="D33" s="74">
        <f t="shared" si="0"/>
        <v>36.568213783403657</v>
      </c>
      <c r="E33" s="74">
        <f t="shared" si="1"/>
        <v>0.42945866185085674</v>
      </c>
      <c r="F33" s="164">
        <v>61</v>
      </c>
      <c r="G33" s="74">
        <f t="shared" si="2"/>
        <v>1.9512507197236262</v>
      </c>
      <c r="H33" s="74">
        <f t="shared" si="3"/>
        <v>4.3481360039917316E-2</v>
      </c>
      <c r="I33" s="132">
        <f t="shared" si="4"/>
        <v>256</v>
      </c>
      <c r="J33" s="74">
        <f t="shared" si="5"/>
        <v>6.9955867685034638</v>
      </c>
      <c r="K33" s="75">
        <f t="shared" si="6"/>
        <v>0.13785972772703775</v>
      </c>
    </row>
    <row r="34" spans="1:11" ht="15.6" customHeight="1" thickBot="1">
      <c r="A34" s="142" t="s">
        <v>47</v>
      </c>
      <c r="B34" s="30" t="s">
        <v>48</v>
      </c>
      <c r="C34" s="164">
        <v>4050</v>
      </c>
      <c r="D34" s="84">
        <f t="shared" si="0"/>
        <v>759.49367088607596</v>
      </c>
      <c r="E34" s="84">
        <f t="shared" si="1"/>
        <v>8.9195260538254857</v>
      </c>
      <c r="F34" s="164">
        <v>3097</v>
      </c>
      <c r="G34" s="84">
        <f t="shared" si="2"/>
        <v>99.065958671870007</v>
      </c>
      <c r="H34" s="84">
        <f t="shared" si="3"/>
        <v>2.2075700335020314</v>
      </c>
      <c r="I34" s="133">
        <f t="shared" si="4"/>
        <v>7147</v>
      </c>
      <c r="J34" s="84">
        <f t="shared" si="5"/>
        <v>195.3025727909932</v>
      </c>
      <c r="K34" s="85">
        <f t="shared" si="6"/>
        <v>3.8487635705669483</v>
      </c>
    </row>
    <row r="35" spans="1:11" ht="14.4" thickBot="1">
      <c r="A35" s="142" t="s">
        <v>49</v>
      </c>
      <c r="B35" s="30" t="s">
        <v>50</v>
      </c>
      <c r="C35" s="164">
        <v>2079</v>
      </c>
      <c r="D35" s="84">
        <f t="shared" si="0"/>
        <v>389.87341772151899</v>
      </c>
      <c r="E35" s="84">
        <f t="shared" si="1"/>
        <v>4.5786900409637497</v>
      </c>
      <c r="F35" s="164">
        <v>6766</v>
      </c>
      <c r="G35" s="84">
        <f t="shared" si="2"/>
        <v>216.4288913057386</v>
      </c>
      <c r="H35" s="84">
        <f t="shared" si="3"/>
        <v>4.8228669185259108</v>
      </c>
      <c r="I35" s="133">
        <f t="shared" si="4"/>
        <v>8845</v>
      </c>
      <c r="J35" s="84">
        <f t="shared" si="5"/>
        <v>241.70298815395756</v>
      </c>
      <c r="K35" s="85">
        <f t="shared" si="6"/>
        <v>4.7631612958814404</v>
      </c>
    </row>
    <row r="36" spans="1:11" ht="13.8">
      <c r="A36" s="233" t="s">
        <v>62</v>
      </c>
      <c r="B36" s="89" t="s">
        <v>63</v>
      </c>
      <c r="C36" s="162">
        <v>3</v>
      </c>
      <c r="D36" s="57">
        <f t="shared" si="0"/>
        <v>0.56258790436005623</v>
      </c>
      <c r="E36" s="57">
        <f t="shared" ref="E36:E39" si="7">C36*100/C$39</f>
        <v>6.6070563361670265E-3</v>
      </c>
      <c r="F36" s="162">
        <v>621</v>
      </c>
      <c r="G36" s="57">
        <f t="shared" si="2"/>
        <v>19.864372081120848</v>
      </c>
      <c r="H36" s="57">
        <f t="shared" ref="H36:H39" si="8">F36*100/F$39</f>
        <v>0.44265450138997792</v>
      </c>
      <c r="I36" s="109">
        <f t="shared" si="4"/>
        <v>624</v>
      </c>
      <c r="J36" s="57">
        <f t="shared" si="5"/>
        <v>17.051742748227191</v>
      </c>
      <c r="K36" s="58">
        <f t="shared" ref="K36:K39" si="9">I36*100/I$39</f>
        <v>0.33603308633465451</v>
      </c>
    </row>
    <row r="37" spans="1:11" s="10" customFormat="1" ht="11.4">
      <c r="A37" s="234"/>
      <c r="B37" s="34" t="s">
        <v>64</v>
      </c>
      <c r="C37" s="175">
        <v>2</v>
      </c>
      <c r="D37" s="153">
        <f t="shared" si="0"/>
        <v>0.37505860290670417</v>
      </c>
      <c r="E37" s="153">
        <f t="shared" si="7"/>
        <v>4.4047042241113507E-3</v>
      </c>
      <c r="F37" s="175">
        <v>94</v>
      </c>
      <c r="G37" s="153">
        <f t="shared" si="2"/>
        <v>3.0068453713773913</v>
      </c>
      <c r="H37" s="153">
        <f t="shared" si="8"/>
        <v>6.7004063012331597E-2</v>
      </c>
      <c r="I37" s="155">
        <f t="shared" si="4"/>
        <v>96</v>
      </c>
      <c r="J37" s="153">
        <f t="shared" si="5"/>
        <v>2.6233450381887988</v>
      </c>
      <c r="K37" s="156">
        <f t="shared" si="9"/>
        <v>5.169739789763915E-2</v>
      </c>
    </row>
    <row r="38" spans="1:11" s="10" customFormat="1" ht="12" thickBot="1">
      <c r="A38" s="235"/>
      <c r="B38" s="77" t="s">
        <v>65</v>
      </c>
      <c r="C38" s="163">
        <v>1</v>
      </c>
      <c r="D38" s="157">
        <f t="shared" si="0"/>
        <v>0.18752930145335209</v>
      </c>
      <c r="E38" s="157">
        <f t="shared" si="7"/>
        <v>2.2023521120556754E-3</v>
      </c>
      <c r="F38" s="177">
        <v>19</v>
      </c>
      <c r="G38" s="157">
        <f t="shared" si="2"/>
        <v>0.60776661761883433</v>
      </c>
      <c r="H38" s="157">
        <f t="shared" si="8"/>
        <v>1.354337443866277E-2</v>
      </c>
      <c r="I38" s="159">
        <f t="shared" si="4"/>
        <v>20</v>
      </c>
      <c r="J38" s="157">
        <f t="shared" si="5"/>
        <v>0.54653021628933307</v>
      </c>
      <c r="K38" s="160">
        <f t="shared" si="9"/>
        <v>1.0770291228674823E-2</v>
      </c>
    </row>
    <row r="39" spans="1:11" ht="19.2" customHeight="1" thickBot="1">
      <c r="A39" s="90"/>
      <c r="B39" s="91" t="s">
        <v>69</v>
      </c>
      <c r="C39" s="137">
        <v>45406</v>
      </c>
      <c r="D39" s="134">
        <f t="shared" si="0"/>
        <v>8514.9554617909052</v>
      </c>
      <c r="E39" s="134">
        <f t="shared" si="7"/>
        <v>100</v>
      </c>
      <c r="F39" s="137">
        <v>140290</v>
      </c>
      <c r="G39" s="134">
        <f t="shared" si="2"/>
        <v>4487.5567781971722</v>
      </c>
      <c r="H39" s="134">
        <f t="shared" si="8"/>
        <v>100</v>
      </c>
      <c r="I39" s="137">
        <f>I7+I9+I11+I12+SUM(I14:I18)+I22+SUM(I26:I29)+SUM(I31:I36)</f>
        <v>185696</v>
      </c>
      <c r="J39" s="134">
        <f t="shared" si="5"/>
        <v>5074.4237522031999</v>
      </c>
      <c r="K39" s="135">
        <f t="shared" si="9"/>
        <v>100</v>
      </c>
    </row>
    <row r="40" spans="1:11">
      <c r="A40" s="95"/>
      <c r="B40" s="93"/>
    </row>
    <row r="41" spans="1:11">
      <c r="A41" s="95"/>
      <c r="B41" s="96" t="s">
        <v>67</v>
      </c>
    </row>
    <row r="42" spans="1:11">
      <c r="A42" s="95"/>
      <c r="B42" s="94"/>
    </row>
    <row r="43" spans="1:11">
      <c r="A43" s="95"/>
      <c r="B43" s="94"/>
    </row>
  </sheetData>
  <mergeCells count="13">
    <mergeCell ref="A4:C4"/>
    <mergeCell ref="A36:A38"/>
    <mergeCell ref="C5:E5"/>
    <mergeCell ref="F5:H5"/>
    <mergeCell ref="I5:K5"/>
    <mergeCell ref="A5:A6"/>
    <mergeCell ref="B5:B6"/>
    <mergeCell ref="A22:A25"/>
    <mergeCell ref="A29:A30"/>
    <mergeCell ref="A7:A8"/>
    <mergeCell ref="A9:A10"/>
    <mergeCell ref="A12:A13"/>
    <mergeCell ref="A18:A21"/>
  </mergeCells>
  <phoneticPr fontId="0" type="noConversion"/>
  <printOptions horizontalCentered="1" verticalCentered="1"/>
  <pageMargins left="0.74803149606299213" right="0.74803149606299213" top="0.15748031496062992" bottom="0.43307086614173229" header="0" footer="0.19685039370078741"/>
  <pageSetup paperSize="9" scale="85" orientation="landscape" horizontalDpi="1200" verticalDpi="1200" r:id="rId1"/>
  <headerFooter alignWithMargins="0">
    <oddFooter>&amp;L&amp;Z&amp;F * 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tabColor theme="7" tint="0.79998168889431442"/>
  </sheetPr>
  <dimension ref="A1:L43"/>
  <sheetViews>
    <sheetView workbookViewId="0">
      <selection activeCell="D4" sqref="D4"/>
    </sheetView>
  </sheetViews>
  <sheetFormatPr defaultRowHeight="13.2"/>
  <cols>
    <col min="1" max="1" width="7.6640625" style="37" customWidth="1"/>
    <col min="2" max="2" width="53.6640625" style="1" customWidth="1"/>
    <col min="3" max="3" width="9.109375" style="4" customWidth="1"/>
    <col min="4" max="4" width="10.44140625" style="1" customWidth="1"/>
    <col min="5" max="5" width="8.88671875" style="1"/>
    <col min="6" max="6" width="9.109375" style="4" customWidth="1"/>
    <col min="7" max="7" width="10.44140625" style="1" customWidth="1"/>
    <col min="8" max="9" width="8.88671875" style="1"/>
    <col min="10" max="10" width="10" style="1" customWidth="1"/>
    <col min="11" max="16384" width="8.88671875" style="1"/>
  </cols>
  <sheetData>
    <row r="1" spans="1:12" ht="7.8" customHeight="1"/>
    <row r="2" spans="1:12" ht="14.25" customHeight="1">
      <c r="A2" s="40" t="s">
        <v>73</v>
      </c>
      <c r="B2" s="23"/>
      <c r="C2" s="23"/>
      <c r="D2" s="23"/>
      <c r="E2" s="23"/>
      <c r="F2" s="23"/>
      <c r="G2" s="23"/>
      <c r="H2" s="23"/>
      <c r="I2" s="23"/>
      <c r="J2" s="23"/>
      <c r="K2" s="23"/>
    </row>
    <row r="3" spans="1:12" ht="10.199999999999999" customHeight="1">
      <c r="A3" s="23"/>
      <c r="B3" s="3"/>
      <c r="C3" s="20"/>
      <c r="D3" s="3"/>
      <c r="E3" s="3"/>
      <c r="F3" s="20"/>
      <c r="G3" s="3"/>
      <c r="H3" s="111"/>
      <c r="I3" s="111"/>
      <c r="J3" s="111"/>
      <c r="K3" s="111"/>
    </row>
    <row r="4" spans="1:12" ht="13.5" customHeight="1">
      <c r="A4" s="232" t="s">
        <v>66</v>
      </c>
      <c r="B4" s="232"/>
      <c r="C4" s="232"/>
      <c r="D4" s="231">
        <v>1146</v>
      </c>
      <c r="E4" s="116"/>
      <c r="F4" s="116"/>
      <c r="G4" s="231">
        <v>6279</v>
      </c>
      <c r="H4" s="116"/>
      <c r="I4" s="116"/>
      <c r="J4" s="207">
        <v>7425</v>
      </c>
    </row>
    <row r="5" spans="1:12" ht="20.399999999999999" customHeight="1">
      <c r="A5" s="239" t="s">
        <v>68</v>
      </c>
      <c r="B5" s="241" t="s">
        <v>53</v>
      </c>
      <c r="C5" s="236" t="s">
        <v>0</v>
      </c>
      <c r="D5" s="237"/>
      <c r="E5" s="238"/>
      <c r="F5" s="248" t="s">
        <v>1</v>
      </c>
      <c r="G5" s="249"/>
      <c r="H5" s="250"/>
      <c r="I5" s="248" t="s">
        <v>2</v>
      </c>
      <c r="J5" s="249"/>
      <c r="K5" s="250"/>
    </row>
    <row r="6" spans="1:12" ht="26.25" customHeight="1" thickBot="1">
      <c r="A6" s="253"/>
      <c r="B6" s="242"/>
      <c r="C6" s="26" t="s">
        <v>3</v>
      </c>
      <c r="D6" s="25" t="s">
        <v>4</v>
      </c>
      <c r="E6" s="25" t="s">
        <v>5</v>
      </c>
      <c r="F6" s="26" t="s">
        <v>3</v>
      </c>
      <c r="G6" s="25" t="s">
        <v>4</v>
      </c>
      <c r="H6" s="25" t="s">
        <v>5</v>
      </c>
      <c r="I6" s="25" t="s">
        <v>3</v>
      </c>
      <c r="J6" s="25" t="s">
        <v>4</v>
      </c>
      <c r="K6" s="25" t="s">
        <v>5</v>
      </c>
    </row>
    <row r="7" spans="1:12" ht="18" customHeight="1">
      <c r="A7" s="246" t="s">
        <v>6</v>
      </c>
      <c r="B7" s="44" t="s">
        <v>7</v>
      </c>
      <c r="C7" s="162">
        <v>1333</v>
      </c>
      <c r="D7" s="62">
        <f t="shared" ref="D7:D39" si="0">C7*1000/$D$4</f>
        <v>1163.1762652705061</v>
      </c>
      <c r="E7" s="62">
        <f t="shared" ref="E7:E35" si="1">C7*100/C$39</f>
        <v>27.586920529801326</v>
      </c>
      <c r="F7" s="162">
        <v>1050</v>
      </c>
      <c r="G7" s="62">
        <f t="shared" ref="G7:G39" si="2">F7*1000/$G$4</f>
        <v>167.22408026755852</v>
      </c>
      <c r="H7" s="62">
        <f t="shared" ref="H7:H35" si="3">F7*100/F$39</f>
        <v>7.88406667667818</v>
      </c>
      <c r="I7" s="53">
        <f t="shared" ref="I7:I38" si="4">C7+F7</f>
        <v>2383</v>
      </c>
      <c r="J7" s="62">
        <f t="shared" ref="J7:J39" si="5">I7*1000/$J$4</f>
        <v>320.94276094276097</v>
      </c>
      <c r="K7" s="204">
        <f t="shared" ref="K7:K35" si="6">I7*100/I$39</f>
        <v>13.129476584022038</v>
      </c>
      <c r="L7" s="225"/>
    </row>
    <row r="8" spans="1:12" s="10" customFormat="1" ht="12.6" thickBot="1">
      <c r="A8" s="247"/>
      <c r="B8" s="126" t="s">
        <v>8</v>
      </c>
      <c r="C8" s="167">
        <v>209</v>
      </c>
      <c r="D8" s="64">
        <f t="shared" si="0"/>
        <v>182.37347294938917</v>
      </c>
      <c r="E8" s="64">
        <f t="shared" si="1"/>
        <v>4.3253311258278142</v>
      </c>
      <c r="F8" s="167">
        <v>76</v>
      </c>
      <c r="G8" s="64">
        <f t="shared" si="2"/>
        <v>12.103838190794713</v>
      </c>
      <c r="H8" s="64">
        <f t="shared" si="3"/>
        <v>0.57065625469289682</v>
      </c>
      <c r="I8" s="149">
        <f t="shared" si="4"/>
        <v>285</v>
      </c>
      <c r="J8" s="64">
        <f t="shared" si="5"/>
        <v>38.383838383838381</v>
      </c>
      <c r="K8" s="65">
        <f t="shared" si="6"/>
        <v>1.5702479338842976</v>
      </c>
    </row>
    <row r="9" spans="1:12" ht="13.8">
      <c r="A9" s="246" t="s">
        <v>9</v>
      </c>
      <c r="B9" s="44" t="s">
        <v>10</v>
      </c>
      <c r="C9" s="171">
        <v>6</v>
      </c>
      <c r="D9" s="62">
        <f t="shared" si="0"/>
        <v>5.2356020942408374</v>
      </c>
      <c r="E9" s="62">
        <f t="shared" si="1"/>
        <v>0.12417218543046357</v>
      </c>
      <c r="F9" s="162">
        <v>272</v>
      </c>
      <c r="G9" s="62">
        <f t="shared" si="2"/>
        <v>43.318999840738968</v>
      </c>
      <c r="H9" s="62">
        <f t="shared" si="3"/>
        <v>2.0423487010061572</v>
      </c>
      <c r="I9" s="53">
        <f t="shared" si="4"/>
        <v>278</v>
      </c>
      <c r="J9" s="62">
        <f t="shared" si="5"/>
        <v>37.441077441077439</v>
      </c>
      <c r="K9" s="63">
        <f t="shared" si="6"/>
        <v>1.5316804407713498</v>
      </c>
    </row>
    <row r="10" spans="1:12" s="10" customFormat="1" ht="12.6" thickBot="1">
      <c r="A10" s="247"/>
      <c r="B10" s="126" t="s">
        <v>11</v>
      </c>
      <c r="C10" s="167">
        <v>1</v>
      </c>
      <c r="D10" s="64">
        <f t="shared" si="0"/>
        <v>0.87260034904013961</v>
      </c>
      <c r="E10" s="64">
        <f t="shared" si="1"/>
        <v>2.0695364238410598E-2</v>
      </c>
      <c r="F10" s="167">
        <v>158</v>
      </c>
      <c r="G10" s="64">
        <f t="shared" si="2"/>
        <v>25.163242554546901</v>
      </c>
      <c r="H10" s="64">
        <f t="shared" si="3"/>
        <v>1.1863643189668118</v>
      </c>
      <c r="I10" s="149">
        <f t="shared" si="4"/>
        <v>159</v>
      </c>
      <c r="J10" s="64">
        <f t="shared" si="5"/>
        <v>21.414141414141415</v>
      </c>
      <c r="K10" s="65">
        <f t="shared" si="6"/>
        <v>0.87603305785123964</v>
      </c>
    </row>
    <row r="11" spans="1:12" ht="15" customHeight="1" thickBot="1">
      <c r="A11" s="142" t="s">
        <v>12</v>
      </c>
      <c r="B11" s="32" t="s">
        <v>13</v>
      </c>
      <c r="C11" s="164">
        <v>6</v>
      </c>
      <c r="D11" s="72">
        <f t="shared" si="0"/>
        <v>5.2356020942408374</v>
      </c>
      <c r="E11" s="72">
        <f t="shared" si="1"/>
        <v>0.12417218543046357</v>
      </c>
      <c r="F11" s="164">
        <v>55</v>
      </c>
      <c r="G11" s="72">
        <f t="shared" si="2"/>
        <v>8.7593565854435411</v>
      </c>
      <c r="H11" s="72">
        <f t="shared" si="3"/>
        <v>0.41297492115933321</v>
      </c>
      <c r="I11" s="71">
        <f t="shared" si="4"/>
        <v>61</v>
      </c>
      <c r="J11" s="72">
        <f t="shared" si="5"/>
        <v>8.2154882154882163</v>
      </c>
      <c r="K11" s="73">
        <f t="shared" si="6"/>
        <v>0.33608815426997246</v>
      </c>
    </row>
    <row r="12" spans="1:12" ht="29.4" customHeight="1">
      <c r="A12" s="246" t="s">
        <v>14</v>
      </c>
      <c r="B12" s="44" t="s">
        <v>57</v>
      </c>
      <c r="C12" s="162">
        <v>13</v>
      </c>
      <c r="D12" s="62">
        <f t="shared" si="0"/>
        <v>11.343804537521814</v>
      </c>
      <c r="E12" s="62">
        <f t="shared" si="1"/>
        <v>0.26903973509933776</v>
      </c>
      <c r="F12" s="162">
        <v>1480</v>
      </c>
      <c r="G12" s="62">
        <f t="shared" si="2"/>
        <v>235.7063226628444</v>
      </c>
      <c r="H12" s="62">
        <f t="shared" si="3"/>
        <v>11.112779696651149</v>
      </c>
      <c r="I12" s="53">
        <f t="shared" si="4"/>
        <v>1493</v>
      </c>
      <c r="J12" s="62">
        <f t="shared" si="5"/>
        <v>201.07744107744108</v>
      </c>
      <c r="K12" s="204">
        <f t="shared" si="6"/>
        <v>8.225895316804408</v>
      </c>
    </row>
    <row r="13" spans="1:12" s="10" customFormat="1" ht="12.6" thickBot="1">
      <c r="A13" s="247"/>
      <c r="B13" s="126" t="s">
        <v>16</v>
      </c>
      <c r="C13" s="167">
        <v>2</v>
      </c>
      <c r="D13" s="64">
        <f t="shared" si="0"/>
        <v>1.7452006980802792</v>
      </c>
      <c r="E13" s="64">
        <f t="shared" si="1"/>
        <v>4.1390728476821195E-2</v>
      </c>
      <c r="F13" s="167">
        <v>1019</v>
      </c>
      <c r="G13" s="64">
        <f t="shared" si="2"/>
        <v>162.28698837394489</v>
      </c>
      <c r="H13" s="64">
        <f t="shared" si="3"/>
        <v>7.6512989938429197</v>
      </c>
      <c r="I13" s="149">
        <f t="shared" si="4"/>
        <v>1021</v>
      </c>
      <c r="J13" s="64">
        <f t="shared" si="5"/>
        <v>137.50841750841749</v>
      </c>
      <c r="K13" s="65">
        <f t="shared" si="6"/>
        <v>5.6253443526170797</v>
      </c>
    </row>
    <row r="14" spans="1:12" ht="15" customHeight="1" thickBot="1">
      <c r="A14" s="143" t="s">
        <v>17</v>
      </c>
      <c r="B14" s="28" t="s">
        <v>18</v>
      </c>
      <c r="C14" s="164">
        <v>28</v>
      </c>
      <c r="D14" s="72">
        <f t="shared" si="0"/>
        <v>24.43280977312391</v>
      </c>
      <c r="E14" s="72">
        <f t="shared" si="1"/>
        <v>0.57947019867549665</v>
      </c>
      <c r="F14" s="164">
        <v>381</v>
      </c>
      <c r="G14" s="72">
        <f t="shared" si="2"/>
        <v>60.678451982799807</v>
      </c>
      <c r="H14" s="72">
        <f t="shared" si="3"/>
        <v>2.8607899083946537</v>
      </c>
      <c r="I14" s="71">
        <f t="shared" si="4"/>
        <v>409</v>
      </c>
      <c r="J14" s="72">
        <f t="shared" si="5"/>
        <v>55.084175084175087</v>
      </c>
      <c r="K14" s="73">
        <f t="shared" si="6"/>
        <v>2.2534435261707988</v>
      </c>
    </row>
    <row r="15" spans="1:12" ht="14.25" customHeight="1" thickBot="1">
      <c r="A15" s="143" t="s">
        <v>19</v>
      </c>
      <c r="B15" s="28" t="s">
        <v>20</v>
      </c>
      <c r="C15" s="164">
        <v>19</v>
      </c>
      <c r="D15" s="72">
        <f t="shared" si="0"/>
        <v>16.579406631762652</v>
      </c>
      <c r="E15" s="72">
        <f t="shared" si="1"/>
        <v>0.39321192052980131</v>
      </c>
      <c r="F15" s="164">
        <v>592</v>
      </c>
      <c r="G15" s="72">
        <f t="shared" si="2"/>
        <v>94.282529065137766</v>
      </c>
      <c r="H15" s="72">
        <f t="shared" si="3"/>
        <v>4.4451118786604598</v>
      </c>
      <c r="I15" s="71">
        <f t="shared" si="4"/>
        <v>611</v>
      </c>
      <c r="J15" s="72">
        <f t="shared" si="5"/>
        <v>82.289562289562284</v>
      </c>
      <c r="K15" s="73">
        <f t="shared" si="6"/>
        <v>3.3663911845730028</v>
      </c>
    </row>
    <row r="16" spans="1:12" ht="14.25" customHeight="1" thickBot="1">
      <c r="A16" s="142" t="s">
        <v>21</v>
      </c>
      <c r="B16" s="32" t="s">
        <v>22</v>
      </c>
      <c r="C16" s="164">
        <v>76</v>
      </c>
      <c r="D16" s="72">
        <f t="shared" si="0"/>
        <v>66.317626527050606</v>
      </c>
      <c r="E16" s="72">
        <f t="shared" si="1"/>
        <v>1.5728476821192052</v>
      </c>
      <c r="F16" s="164">
        <v>515</v>
      </c>
      <c r="G16" s="72">
        <f t="shared" si="2"/>
        <v>82.019429845516797</v>
      </c>
      <c r="H16" s="72">
        <f t="shared" si="3"/>
        <v>3.8669469890373929</v>
      </c>
      <c r="I16" s="71">
        <f t="shared" si="4"/>
        <v>591</v>
      </c>
      <c r="J16" s="72">
        <f t="shared" si="5"/>
        <v>79.595959595959599</v>
      </c>
      <c r="K16" s="73">
        <f t="shared" si="6"/>
        <v>3.2561983471074378</v>
      </c>
    </row>
    <row r="17" spans="1:12" ht="14.25" customHeight="1" thickBot="1">
      <c r="A17" s="143" t="s">
        <v>23</v>
      </c>
      <c r="B17" s="28" t="s">
        <v>24</v>
      </c>
      <c r="C17" s="164">
        <v>54</v>
      </c>
      <c r="D17" s="72">
        <f t="shared" si="0"/>
        <v>47.120418848167539</v>
      </c>
      <c r="E17" s="72">
        <f t="shared" si="1"/>
        <v>1.1175496688741722</v>
      </c>
      <c r="F17" s="164">
        <v>243</v>
      </c>
      <c r="G17" s="72">
        <f t="shared" si="2"/>
        <v>38.700430004777829</v>
      </c>
      <c r="H17" s="72">
        <f t="shared" si="3"/>
        <v>1.8245982880312359</v>
      </c>
      <c r="I17" s="71">
        <f t="shared" si="4"/>
        <v>297</v>
      </c>
      <c r="J17" s="72">
        <f t="shared" si="5"/>
        <v>40</v>
      </c>
      <c r="K17" s="73">
        <f t="shared" si="6"/>
        <v>1.6363636363636365</v>
      </c>
    </row>
    <row r="18" spans="1:12" ht="15.75" customHeight="1">
      <c r="A18" s="243" t="s">
        <v>25</v>
      </c>
      <c r="B18" s="78" t="s">
        <v>26</v>
      </c>
      <c r="C18" s="162">
        <v>1</v>
      </c>
      <c r="D18" s="62">
        <f t="shared" si="0"/>
        <v>0.87260034904013961</v>
      </c>
      <c r="E18" s="62">
        <f t="shared" si="1"/>
        <v>2.0695364238410598E-2</v>
      </c>
      <c r="F18" s="162">
        <v>2330</v>
      </c>
      <c r="G18" s="62">
        <f t="shared" si="2"/>
        <v>371.07819716515371</v>
      </c>
      <c r="H18" s="62">
        <f t="shared" si="3"/>
        <v>17.495119387295389</v>
      </c>
      <c r="I18" s="53">
        <f t="shared" si="4"/>
        <v>2331</v>
      </c>
      <c r="J18" s="62">
        <f t="shared" si="5"/>
        <v>313.93939393939394</v>
      </c>
      <c r="K18" s="204">
        <f t="shared" si="6"/>
        <v>12.84297520661157</v>
      </c>
      <c r="L18" s="225"/>
    </row>
    <row r="19" spans="1:12" s="10" customFormat="1" ht="12">
      <c r="A19" s="244"/>
      <c r="B19" s="127" t="s">
        <v>27</v>
      </c>
      <c r="C19" s="172">
        <v>0</v>
      </c>
      <c r="D19" s="12">
        <f t="shared" si="0"/>
        <v>0</v>
      </c>
      <c r="E19" s="12">
        <f t="shared" si="1"/>
        <v>0</v>
      </c>
      <c r="F19" s="174">
        <v>1180</v>
      </c>
      <c r="G19" s="12">
        <f t="shared" si="2"/>
        <v>187.92801401497053</v>
      </c>
      <c r="H19" s="12">
        <f t="shared" si="3"/>
        <v>8.8601892176002401</v>
      </c>
      <c r="I19" s="151">
        <f t="shared" si="4"/>
        <v>1180</v>
      </c>
      <c r="J19" s="12">
        <f t="shared" si="5"/>
        <v>158.92255892255892</v>
      </c>
      <c r="K19" s="81">
        <f t="shared" si="6"/>
        <v>6.5013774104683195</v>
      </c>
    </row>
    <row r="20" spans="1:12" s="10" customFormat="1" ht="12">
      <c r="A20" s="244"/>
      <c r="B20" s="127" t="s">
        <v>56</v>
      </c>
      <c r="C20" s="172">
        <v>0</v>
      </c>
      <c r="D20" s="12">
        <f t="shared" si="0"/>
        <v>0</v>
      </c>
      <c r="E20" s="12">
        <f t="shared" si="1"/>
        <v>0</v>
      </c>
      <c r="F20" s="174">
        <v>364</v>
      </c>
      <c r="G20" s="12">
        <f t="shared" si="2"/>
        <v>57.971014492753625</v>
      </c>
      <c r="H20" s="12">
        <f t="shared" si="3"/>
        <v>2.7331431145817691</v>
      </c>
      <c r="I20" s="151">
        <f t="shared" si="4"/>
        <v>364</v>
      </c>
      <c r="J20" s="12">
        <f t="shared" si="5"/>
        <v>49.023569023569024</v>
      </c>
      <c r="K20" s="81">
        <f t="shared" si="6"/>
        <v>2.0055096418732781</v>
      </c>
    </row>
    <row r="21" spans="1:12" s="10" customFormat="1" ht="12.6" thickBot="1">
      <c r="A21" s="245"/>
      <c r="B21" s="126" t="s">
        <v>28</v>
      </c>
      <c r="C21" s="173">
        <v>0</v>
      </c>
      <c r="D21" s="64">
        <f t="shared" si="0"/>
        <v>0</v>
      </c>
      <c r="E21" s="64">
        <f t="shared" si="1"/>
        <v>0</v>
      </c>
      <c r="F21" s="167">
        <v>181</v>
      </c>
      <c r="G21" s="64">
        <f t="shared" si="2"/>
        <v>28.826246217550565</v>
      </c>
      <c r="H21" s="64">
        <f t="shared" si="3"/>
        <v>1.3590629223607149</v>
      </c>
      <c r="I21" s="149">
        <f t="shared" si="4"/>
        <v>181</v>
      </c>
      <c r="J21" s="64">
        <f t="shared" si="5"/>
        <v>24.377104377104377</v>
      </c>
      <c r="K21" s="65">
        <f t="shared" si="6"/>
        <v>0.99724517906336085</v>
      </c>
    </row>
    <row r="22" spans="1:12" ht="18.75" customHeight="1">
      <c r="A22" s="243" t="s">
        <v>29</v>
      </c>
      <c r="B22" s="78" t="s">
        <v>30</v>
      </c>
      <c r="C22" s="162">
        <v>2418</v>
      </c>
      <c r="D22" s="62">
        <f t="shared" si="0"/>
        <v>2109.9476439790574</v>
      </c>
      <c r="E22" s="62">
        <f t="shared" si="1"/>
        <v>50.04139072847682</v>
      </c>
      <c r="F22" s="162">
        <v>1718</v>
      </c>
      <c r="G22" s="62">
        <f t="shared" si="2"/>
        <v>273.61044752349102</v>
      </c>
      <c r="H22" s="62">
        <f t="shared" si="3"/>
        <v>12.899834810031535</v>
      </c>
      <c r="I22" s="53">
        <f t="shared" si="4"/>
        <v>4136</v>
      </c>
      <c r="J22" s="62">
        <f t="shared" si="5"/>
        <v>557.03703703703707</v>
      </c>
      <c r="K22" s="204">
        <f t="shared" si="6"/>
        <v>22.787878787878789</v>
      </c>
      <c r="L22" s="225"/>
    </row>
    <row r="23" spans="1:12" s="10" customFormat="1" ht="12">
      <c r="A23" s="244"/>
      <c r="B23" s="127" t="s">
        <v>31</v>
      </c>
      <c r="C23" s="174">
        <v>2101</v>
      </c>
      <c r="D23" s="12">
        <f t="shared" si="0"/>
        <v>1833.3333333333333</v>
      </c>
      <c r="E23" s="12">
        <f t="shared" si="1"/>
        <v>43.480960264900659</v>
      </c>
      <c r="F23" s="174">
        <v>694</v>
      </c>
      <c r="G23" s="12">
        <f t="shared" si="2"/>
        <v>110.52715400541487</v>
      </c>
      <c r="H23" s="12">
        <f t="shared" si="3"/>
        <v>5.2109926415377688</v>
      </c>
      <c r="I23" s="151">
        <f t="shared" si="4"/>
        <v>2795</v>
      </c>
      <c r="J23" s="12">
        <f t="shared" si="5"/>
        <v>376.43097643097644</v>
      </c>
      <c r="K23" s="81">
        <f t="shared" si="6"/>
        <v>15.399449035812673</v>
      </c>
    </row>
    <row r="24" spans="1:12" s="10" customFormat="1" ht="12">
      <c r="A24" s="244"/>
      <c r="B24" s="182" t="s">
        <v>51</v>
      </c>
      <c r="C24" s="174">
        <v>14</v>
      </c>
      <c r="D24" s="12">
        <f t="shared" si="0"/>
        <v>12.216404886561955</v>
      </c>
      <c r="E24" s="12">
        <f t="shared" si="1"/>
        <v>0.28973509933774833</v>
      </c>
      <c r="F24" s="174">
        <v>38</v>
      </c>
      <c r="G24" s="12">
        <f t="shared" si="2"/>
        <v>6.0519190953973565</v>
      </c>
      <c r="H24" s="12">
        <f t="shared" si="3"/>
        <v>0.28532812734644841</v>
      </c>
      <c r="I24" s="151">
        <f t="shared" si="4"/>
        <v>52</v>
      </c>
      <c r="J24" s="12">
        <f t="shared" si="5"/>
        <v>7.0033670033670035</v>
      </c>
      <c r="K24" s="81">
        <f t="shared" si="6"/>
        <v>0.28650137741046833</v>
      </c>
    </row>
    <row r="25" spans="1:12" s="10" customFormat="1" ht="12.6" thickBot="1">
      <c r="A25" s="245"/>
      <c r="B25" s="126" t="s">
        <v>52</v>
      </c>
      <c r="C25" s="167">
        <v>157</v>
      </c>
      <c r="D25" s="64">
        <f t="shared" si="0"/>
        <v>136.99825479930192</v>
      </c>
      <c r="E25" s="64">
        <f t="shared" si="1"/>
        <v>3.2491721854304636</v>
      </c>
      <c r="F25" s="167">
        <v>185</v>
      </c>
      <c r="G25" s="64">
        <f t="shared" si="2"/>
        <v>29.46329033285555</v>
      </c>
      <c r="H25" s="64">
        <f t="shared" si="3"/>
        <v>1.3890974620813936</v>
      </c>
      <c r="I25" s="149">
        <f t="shared" si="4"/>
        <v>342</v>
      </c>
      <c r="J25" s="64">
        <f t="shared" si="5"/>
        <v>46.060606060606062</v>
      </c>
      <c r="K25" s="65">
        <f t="shared" si="6"/>
        <v>1.884297520661157</v>
      </c>
    </row>
    <row r="26" spans="1:12" ht="15" customHeight="1" thickBot="1">
      <c r="A26" s="142" t="s">
        <v>32</v>
      </c>
      <c r="B26" s="32" t="s">
        <v>33</v>
      </c>
      <c r="C26" s="164">
        <v>53</v>
      </c>
      <c r="D26" s="72">
        <f t="shared" si="0"/>
        <v>46.247818499127398</v>
      </c>
      <c r="E26" s="72">
        <f t="shared" si="1"/>
        <v>1.0968543046357615</v>
      </c>
      <c r="F26" s="164">
        <v>539</v>
      </c>
      <c r="G26" s="72">
        <f t="shared" si="2"/>
        <v>85.841694537346712</v>
      </c>
      <c r="H26" s="72">
        <f t="shared" si="3"/>
        <v>4.0471542273614656</v>
      </c>
      <c r="I26" s="71">
        <f t="shared" si="4"/>
        <v>592</v>
      </c>
      <c r="J26" s="72">
        <f t="shared" si="5"/>
        <v>79.730639730639737</v>
      </c>
      <c r="K26" s="73">
        <f t="shared" si="6"/>
        <v>3.2617079889807163</v>
      </c>
    </row>
    <row r="27" spans="1:12" ht="14.4" thickBot="1">
      <c r="A27" s="142" t="s">
        <v>34</v>
      </c>
      <c r="B27" s="32" t="s">
        <v>35</v>
      </c>
      <c r="C27" s="164">
        <v>228</v>
      </c>
      <c r="D27" s="72">
        <f t="shared" si="0"/>
        <v>198.95287958115182</v>
      </c>
      <c r="E27" s="72">
        <f t="shared" si="1"/>
        <v>4.7185430463576159</v>
      </c>
      <c r="F27" s="164">
        <v>813</v>
      </c>
      <c r="G27" s="72">
        <f t="shared" si="2"/>
        <v>129.47921643573818</v>
      </c>
      <c r="H27" s="72">
        <f t="shared" si="3"/>
        <v>6.104520198227962</v>
      </c>
      <c r="I27" s="71">
        <f t="shared" si="4"/>
        <v>1041</v>
      </c>
      <c r="J27" s="72">
        <f t="shared" si="5"/>
        <v>140.20202020202021</v>
      </c>
      <c r="K27" s="73">
        <f t="shared" si="6"/>
        <v>5.7355371900826446</v>
      </c>
    </row>
    <row r="28" spans="1:12" ht="27.6" customHeight="1" thickBot="1">
      <c r="A28" s="142" t="s">
        <v>36</v>
      </c>
      <c r="B28" s="32" t="s">
        <v>54</v>
      </c>
      <c r="C28" s="164">
        <v>39</v>
      </c>
      <c r="D28" s="72">
        <f t="shared" si="0"/>
        <v>34.031413612565444</v>
      </c>
      <c r="E28" s="72">
        <f t="shared" si="1"/>
        <v>0.80711920529801329</v>
      </c>
      <c r="F28" s="164">
        <v>1284</v>
      </c>
      <c r="G28" s="72">
        <f t="shared" si="2"/>
        <v>204.49116101290014</v>
      </c>
      <c r="H28" s="72">
        <f t="shared" si="3"/>
        <v>9.6410872503378879</v>
      </c>
      <c r="I28" s="71">
        <f t="shared" si="4"/>
        <v>1323</v>
      </c>
      <c r="J28" s="72">
        <f t="shared" si="5"/>
        <v>178.18181818181819</v>
      </c>
      <c r="K28" s="73">
        <f t="shared" si="6"/>
        <v>7.2892561983471076</v>
      </c>
    </row>
    <row r="29" spans="1:12" ht="17.399999999999999" customHeight="1">
      <c r="A29" s="246" t="s">
        <v>38</v>
      </c>
      <c r="B29" s="78" t="s">
        <v>39</v>
      </c>
      <c r="C29" s="162">
        <v>130</v>
      </c>
      <c r="D29" s="62">
        <f t="shared" si="0"/>
        <v>113.43804537521815</v>
      </c>
      <c r="E29" s="62">
        <f t="shared" si="1"/>
        <v>2.6903973509933774</v>
      </c>
      <c r="F29" s="162">
        <v>1231</v>
      </c>
      <c r="G29" s="62">
        <f t="shared" si="2"/>
        <v>196.05032648510908</v>
      </c>
      <c r="H29" s="62">
        <f t="shared" si="3"/>
        <v>9.2431295990388946</v>
      </c>
      <c r="I29" s="53">
        <f t="shared" si="4"/>
        <v>1361</v>
      </c>
      <c r="J29" s="62">
        <f t="shared" si="5"/>
        <v>183.29966329966331</v>
      </c>
      <c r="K29" s="63">
        <f t="shared" si="6"/>
        <v>7.4986225895316805</v>
      </c>
    </row>
    <row r="30" spans="1:12" s="10" customFormat="1" ht="15" customHeight="1" thickBot="1">
      <c r="A30" s="247"/>
      <c r="B30" s="126" t="s">
        <v>40</v>
      </c>
      <c r="C30" s="167">
        <v>61</v>
      </c>
      <c r="D30" s="64">
        <f t="shared" si="0"/>
        <v>53.228621291448519</v>
      </c>
      <c r="E30" s="64">
        <f t="shared" si="1"/>
        <v>1.2624172185430464</v>
      </c>
      <c r="F30" s="167">
        <v>701</v>
      </c>
      <c r="G30" s="64">
        <f t="shared" si="2"/>
        <v>111.6419812071986</v>
      </c>
      <c r="H30" s="64">
        <f t="shared" si="3"/>
        <v>5.2635530860489563</v>
      </c>
      <c r="I30" s="149">
        <f t="shared" si="4"/>
        <v>762</v>
      </c>
      <c r="J30" s="64">
        <f t="shared" si="5"/>
        <v>102.62626262626263</v>
      </c>
      <c r="K30" s="65">
        <f t="shared" si="6"/>
        <v>4.1983471074380168</v>
      </c>
    </row>
    <row r="31" spans="1:12" ht="14.4" thickBot="1">
      <c r="A31" s="142" t="s">
        <v>41</v>
      </c>
      <c r="B31" s="32" t="s">
        <v>42</v>
      </c>
      <c r="C31" s="164">
        <v>0</v>
      </c>
      <c r="D31" s="72">
        <f t="shared" si="0"/>
        <v>0</v>
      </c>
      <c r="E31" s="72">
        <f t="shared" si="1"/>
        <v>0</v>
      </c>
      <c r="F31" s="164">
        <v>24</v>
      </c>
      <c r="G31" s="72">
        <f t="shared" si="2"/>
        <v>3.822264691829909</v>
      </c>
      <c r="H31" s="72">
        <f t="shared" si="3"/>
        <v>0.18020723832407268</v>
      </c>
      <c r="I31" s="71">
        <f t="shared" si="4"/>
        <v>24</v>
      </c>
      <c r="J31" s="72">
        <f t="shared" si="5"/>
        <v>3.2323232323232323</v>
      </c>
      <c r="K31" s="73">
        <f t="shared" si="6"/>
        <v>0.13223140495867769</v>
      </c>
    </row>
    <row r="32" spans="1:12" ht="14.4" thickBot="1">
      <c r="A32" s="142" t="s">
        <v>43</v>
      </c>
      <c r="B32" s="32" t="s">
        <v>44</v>
      </c>
      <c r="C32" s="164">
        <v>1</v>
      </c>
      <c r="D32" s="72">
        <f t="shared" si="0"/>
        <v>0.87260034904013961</v>
      </c>
      <c r="E32" s="72">
        <f t="shared" si="1"/>
        <v>2.0695364238410598E-2</v>
      </c>
      <c r="F32" s="164">
        <v>0</v>
      </c>
      <c r="G32" s="72">
        <f t="shared" si="2"/>
        <v>0</v>
      </c>
      <c r="H32" s="72">
        <f t="shared" si="3"/>
        <v>0</v>
      </c>
      <c r="I32" s="71">
        <f t="shared" si="4"/>
        <v>1</v>
      </c>
      <c r="J32" s="72">
        <f t="shared" si="5"/>
        <v>0.13468013468013468</v>
      </c>
      <c r="K32" s="73">
        <f t="shared" si="6"/>
        <v>5.5096418732782371E-3</v>
      </c>
    </row>
    <row r="33" spans="1:11" ht="14.4" thickBot="1">
      <c r="A33" s="142" t="s">
        <v>45</v>
      </c>
      <c r="B33" s="32" t="s">
        <v>46</v>
      </c>
      <c r="C33" s="164">
        <v>12</v>
      </c>
      <c r="D33" s="72">
        <f t="shared" si="0"/>
        <v>10.471204188481675</v>
      </c>
      <c r="E33" s="72">
        <f t="shared" si="1"/>
        <v>0.24834437086092714</v>
      </c>
      <c r="F33" s="164">
        <v>9</v>
      </c>
      <c r="G33" s="72">
        <f t="shared" si="2"/>
        <v>1.433349259436216</v>
      </c>
      <c r="H33" s="72">
        <f t="shared" si="3"/>
        <v>6.757771437152725E-2</v>
      </c>
      <c r="I33" s="71">
        <f t="shared" si="4"/>
        <v>21</v>
      </c>
      <c r="J33" s="72">
        <f t="shared" si="5"/>
        <v>2.8282828282828283</v>
      </c>
      <c r="K33" s="73">
        <f t="shared" si="6"/>
        <v>0.11570247933884298</v>
      </c>
    </row>
    <row r="34" spans="1:11" ht="14.4" thickBot="1">
      <c r="A34" s="142" t="s">
        <v>47</v>
      </c>
      <c r="B34" s="30" t="s">
        <v>48</v>
      </c>
      <c r="C34" s="164">
        <v>276</v>
      </c>
      <c r="D34" s="87">
        <f t="shared" si="0"/>
        <v>240.83769633507853</v>
      </c>
      <c r="E34" s="87">
        <f t="shared" si="1"/>
        <v>5.7119205298013247</v>
      </c>
      <c r="F34" s="164">
        <v>254</v>
      </c>
      <c r="G34" s="87">
        <f t="shared" si="2"/>
        <v>40.452301321866543</v>
      </c>
      <c r="H34" s="87">
        <f t="shared" si="3"/>
        <v>1.9071932722631026</v>
      </c>
      <c r="I34" s="108">
        <f t="shared" si="4"/>
        <v>530</v>
      </c>
      <c r="J34" s="87">
        <f t="shared" si="5"/>
        <v>71.380471380471377</v>
      </c>
      <c r="K34" s="88">
        <f t="shared" si="6"/>
        <v>2.9201101928374658</v>
      </c>
    </row>
    <row r="35" spans="1:11" ht="14.4" thickBot="1">
      <c r="A35" s="142" t="s">
        <v>49</v>
      </c>
      <c r="B35" s="30" t="s">
        <v>50</v>
      </c>
      <c r="C35" s="164">
        <v>139</v>
      </c>
      <c r="D35" s="87">
        <f t="shared" si="0"/>
        <v>121.29144851657941</v>
      </c>
      <c r="E35" s="87">
        <f t="shared" si="1"/>
        <v>2.8766556291390728</v>
      </c>
      <c r="F35" s="164">
        <v>508</v>
      </c>
      <c r="G35" s="87">
        <f t="shared" si="2"/>
        <v>80.904602643733085</v>
      </c>
      <c r="H35" s="87">
        <f t="shared" si="3"/>
        <v>3.8143865445262053</v>
      </c>
      <c r="I35" s="108">
        <f t="shared" si="4"/>
        <v>647</v>
      </c>
      <c r="J35" s="87">
        <f t="shared" si="5"/>
        <v>87.138047138047142</v>
      </c>
      <c r="K35" s="88">
        <f t="shared" si="6"/>
        <v>3.5647382920110191</v>
      </c>
    </row>
    <row r="36" spans="1:11" ht="13.8">
      <c r="A36" s="233" t="s">
        <v>62</v>
      </c>
      <c r="B36" s="89" t="s">
        <v>63</v>
      </c>
      <c r="C36" s="162">
        <v>0</v>
      </c>
      <c r="D36" s="57">
        <f t="shared" si="0"/>
        <v>0</v>
      </c>
      <c r="E36" s="57">
        <f t="shared" ref="E36:E39" si="7">C36*100/C$39</f>
        <v>0</v>
      </c>
      <c r="F36" s="162">
        <v>20</v>
      </c>
      <c r="G36" s="57">
        <f t="shared" si="2"/>
        <v>3.1852205765249244</v>
      </c>
      <c r="H36" s="57">
        <f t="shared" ref="H36:H39" si="8">F36*100/F$39</f>
        <v>0.15017269860339391</v>
      </c>
      <c r="I36" s="109">
        <f t="shared" si="4"/>
        <v>20</v>
      </c>
      <c r="J36" s="57">
        <f t="shared" si="5"/>
        <v>2.6936026936026938</v>
      </c>
      <c r="K36" s="58">
        <f t="shared" ref="K36:K39" si="9">I36*100/I$39</f>
        <v>0.11019283746556474</v>
      </c>
    </row>
    <row r="37" spans="1:11" s="10" customFormat="1" ht="12">
      <c r="A37" s="234"/>
      <c r="B37" s="128" t="s">
        <v>64</v>
      </c>
      <c r="C37" s="166">
        <v>0</v>
      </c>
      <c r="D37" s="153">
        <f t="shared" si="0"/>
        <v>0</v>
      </c>
      <c r="E37" s="153">
        <f t="shared" si="7"/>
        <v>0</v>
      </c>
      <c r="F37" s="175">
        <v>1</v>
      </c>
      <c r="G37" s="153">
        <f t="shared" si="2"/>
        <v>0.15926102882624621</v>
      </c>
      <c r="H37" s="153">
        <f t="shared" si="8"/>
        <v>7.5086349301696949E-3</v>
      </c>
      <c r="I37" s="155">
        <f t="shared" si="4"/>
        <v>1</v>
      </c>
      <c r="J37" s="153">
        <f t="shared" si="5"/>
        <v>0.13468013468013468</v>
      </c>
      <c r="K37" s="156">
        <f t="shared" si="9"/>
        <v>5.5096418732782371E-3</v>
      </c>
    </row>
    <row r="38" spans="1:11" s="10" customFormat="1" ht="12.6" thickBot="1">
      <c r="A38" s="235"/>
      <c r="B38" s="126" t="s">
        <v>65</v>
      </c>
      <c r="C38" s="167">
        <v>0</v>
      </c>
      <c r="D38" s="157">
        <f t="shared" si="0"/>
        <v>0</v>
      </c>
      <c r="E38" s="157">
        <f t="shared" si="7"/>
        <v>0</v>
      </c>
      <c r="F38" s="177">
        <v>0</v>
      </c>
      <c r="G38" s="157">
        <f t="shared" si="2"/>
        <v>0</v>
      </c>
      <c r="H38" s="157">
        <f t="shared" si="8"/>
        <v>0</v>
      </c>
      <c r="I38" s="159">
        <f t="shared" si="4"/>
        <v>0</v>
      </c>
      <c r="J38" s="157">
        <f t="shared" si="5"/>
        <v>0</v>
      </c>
      <c r="K38" s="160">
        <f t="shared" si="9"/>
        <v>0</v>
      </c>
    </row>
    <row r="39" spans="1:11" ht="19.2" customHeight="1" thickBot="1">
      <c r="A39" s="90"/>
      <c r="B39" s="91" t="s">
        <v>69</v>
      </c>
      <c r="C39" s="137">
        <v>4832</v>
      </c>
      <c r="D39" s="134">
        <f t="shared" si="0"/>
        <v>4216.4048865619543</v>
      </c>
      <c r="E39" s="134">
        <f t="shared" si="7"/>
        <v>100</v>
      </c>
      <c r="F39" s="137">
        <v>13318</v>
      </c>
      <c r="G39" s="134">
        <f t="shared" si="2"/>
        <v>2121.038381907947</v>
      </c>
      <c r="H39" s="134">
        <f t="shared" si="8"/>
        <v>100</v>
      </c>
      <c r="I39" s="137">
        <f>I7+I9+I11+I12+SUM(I14:I18)+I22+SUM(I26:I29)+SUM(I31:I36)</f>
        <v>18150</v>
      </c>
      <c r="J39" s="134">
        <f t="shared" si="5"/>
        <v>2444.4444444444443</v>
      </c>
      <c r="K39" s="135">
        <f t="shared" si="9"/>
        <v>100</v>
      </c>
    </row>
    <row r="40" spans="1:11">
      <c r="A40" s="92"/>
      <c r="B40" s="93" t="s">
        <v>67</v>
      </c>
    </row>
    <row r="41" spans="1:11">
      <c r="A41" s="92"/>
      <c r="B41" s="129"/>
    </row>
    <row r="42" spans="1:11">
      <c r="A42" s="92"/>
      <c r="B42" s="94"/>
    </row>
    <row r="43" spans="1:11">
      <c r="A43" s="92"/>
      <c r="B43" s="94"/>
    </row>
  </sheetData>
  <mergeCells count="13">
    <mergeCell ref="A36:A38"/>
    <mergeCell ref="A18:A21"/>
    <mergeCell ref="A22:A25"/>
    <mergeCell ref="A29:A30"/>
    <mergeCell ref="A7:A8"/>
    <mergeCell ref="A9:A10"/>
    <mergeCell ref="A12:A13"/>
    <mergeCell ref="A4:C4"/>
    <mergeCell ref="C5:E5"/>
    <mergeCell ref="F5:H5"/>
    <mergeCell ref="I5:K5"/>
    <mergeCell ref="B5:B6"/>
    <mergeCell ref="A5:A6"/>
  </mergeCells>
  <phoneticPr fontId="0" type="noConversion"/>
  <printOptions horizontalCentered="1" verticalCentered="1"/>
  <pageMargins left="0.74803149606299213" right="0.74803149606299213" top="0.23622047244094491" bottom="0.39370078740157483" header="0.23622047244094491" footer="0"/>
  <pageSetup paperSize="9" scale="85" orientation="landscape" horizontalDpi="1200" verticalDpi="1200" r:id="rId1"/>
  <headerFooter alignWithMargins="0">
    <oddFooter>&amp;L&amp;Z&amp;F * 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tabColor theme="7" tint="0.79998168889431442"/>
  </sheetPr>
  <dimension ref="A1:L43"/>
  <sheetViews>
    <sheetView workbookViewId="0">
      <selection activeCell="D4" sqref="D4"/>
    </sheetView>
  </sheetViews>
  <sheetFormatPr defaultRowHeight="13.2"/>
  <cols>
    <col min="1" max="1" width="7.6640625" style="39" customWidth="1"/>
    <col min="2" max="2" width="53.6640625" style="1" customWidth="1"/>
    <col min="3" max="3" width="9.109375" style="117" customWidth="1"/>
    <col min="4" max="4" width="10.44140625" style="5" customWidth="1"/>
    <col min="5" max="5" width="8.5546875" style="5" customWidth="1"/>
    <col min="6" max="6" width="9.109375" style="117" customWidth="1"/>
    <col min="7" max="7" width="10.44140625" style="6" customWidth="1"/>
    <col min="8" max="8" width="8" style="6" customWidth="1"/>
    <col min="9" max="9" width="9.109375" style="118" customWidth="1"/>
    <col min="10" max="10" width="10" style="6" customWidth="1"/>
    <col min="11" max="11" width="8.33203125" style="6" customWidth="1"/>
    <col min="12" max="16384" width="8.88671875" style="1"/>
  </cols>
  <sheetData>
    <row r="1" spans="1:11" ht="7.8" customHeight="1"/>
    <row r="2" spans="1:11" ht="13.5" customHeight="1">
      <c r="A2" s="40" t="s">
        <v>74</v>
      </c>
      <c r="B2" s="23"/>
      <c r="C2" s="23"/>
      <c r="D2" s="23"/>
      <c r="E2" s="23"/>
      <c r="F2" s="23"/>
      <c r="G2" s="23"/>
      <c r="H2" s="23"/>
      <c r="I2" s="23"/>
      <c r="J2" s="23"/>
      <c r="K2" s="23"/>
    </row>
    <row r="3" spans="1:11" ht="10.199999999999999" customHeight="1">
      <c r="A3" s="23"/>
      <c r="B3" s="2"/>
      <c r="D3" s="119"/>
      <c r="E3" s="119"/>
      <c r="G3" s="120"/>
      <c r="H3" s="121"/>
      <c r="I3" s="122"/>
      <c r="J3" s="121"/>
      <c r="K3" s="121"/>
    </row>
    <row r="4" spans="1:11" ht="12.75" customHeight="1">
      <c r="A4" s="232" t="s">
        <v>66</v>
      </c>
      <c r="B4" s="232"/>
      <c r="C4" s="232"/>
      <c r="D4" s="231">
        <v>541.5</v>
      </c>
      <c r="E4" s="116"/>
      <c r="F4" s="7"/>
      <c r="G4" s="231">
        <v>2829</v>
      </c>
      <c r="H4" s="123"/>
      <c r="I4" s="124"/>
      <c r="J4" s="210">
        <v>3371</v>
      </c>
      <c r="K4" s="125"/>
    </row>
    <row r="5" spans="1:11" ht="20.399999999999999" customHeight="1">
      <c r="A5" s="251" t="s">
        <v>68</v>
      </c>
      <c r="B5" s="241" t="s">
        <v>53</v>
      </c>
      <c r="C5" s="258" t="s">
        <v>0</v>
      </c>
      <c r="D5" s="259"/>
      <c r="E5" s="260"/>
      <c r="F5" s="255" t="s">
        <v>1</v>
      </c>
      <c r="G5" s="256"/>
      <c r="H5" s="257"/>
      <c r="I5" s="255" t="s">
        <v>2</v>
      </c>
      <c r="J5" s="256"/>
      <c r="K5" s="257"/>
    </row>
    <row r="6" spans="1:11" ht="39.75" customHeight="1" thickBot="1">
      <c r="A6" s="252"/>
      <c r="B6" s="242"/>
      <c r="C6" s="140" t="s">
        <v>3</v>
      </c>
      <c r="D6" s="24" t="s">
        <v>4</v>
      </c>
      <c r="E6" s="24" t="s">
        <v>5</v>
      </c>
      <c r="F6" s="140" t="s">
        <v>3</v>
      </c>
      <c r="G6" s="24" t="s">
        <v>4</v>
      </c>
      <c r="H6" s="24" t="s">
        <v>5</v>
      </c>
      <c r="I6" s="141" t="s">
        <v>3</v>
      </c>
      <c r="J6" s="24" t="s">
        <v>4</v>
      </c>
      <c r="K6" s="24" t="s">
        <v>5</v>
      </c>
    </row>
    <row r="7" spans="1:11" ht="13.8">
      <c r="A7" s="246" t="s">
        <v>6</v>
      </c>
      <c r="B7" s="44" t="s">
        <v>7</v>
      </c>
      <c r="C7" s="162">
        <v>375</v>
      </c>
      <c r="D7" s="45">
        <f t="shared" ref="D7:D39" si="0">C7*1000/$D$4</f>
        <v>692.52077562326872</v>
      </c>
      <c r="E7" s="45">
        <f t="shared" ref="E7:E39" si="1">C7*100/C$39</f>
        <v>23.719165085388994</v>
      </c>
      <c r="F7" s="162">
        <v>932</v>
      </c>
      <c r="G7" s="62">
        <f t="shared" ref="G7:G39" si="2">F7*1000/$G$4</f>
        <v>329.4450335807706</v>
      </c>
      <c r="H7" s="62">
        <f t="shared" ref="H7:H39" si="3">F7*100/F$39</f>
        <v>9.6032972694487384</v>
      </c>
      <c r="I7" s="53">
        <f t="shared" ref="I7:I38" si="4">C7+F7</f>
        <v>1307</v>
      </c>
      <c r="J7" s="62">
        <f t="shared" ref="J7:J39" si="5">I7*1000/$J$4</f>
        <v>387.71877781073863</v>
      </c>
      <c r="K7" s="204">
        <f t="shared" ref="K7:K39" si="6">I7*100/I$39</f>
        <v>11.580719475456318</v>
      </c>
    </row>
    <row r="8" spans="1:11" s="10" customFormat="1" ht="12" thickBot="1">
      <c r="A8" s="247"/>
      <c r="B8" s="77" t="s">
        <v>8</v>
      </c>
      <c r="C8" s="163">
        <v>0</v>
      </c>
      <c r="D8" s="59">
        <f t="shared" si="0"/>
        <v>0</v>
      </c>
      <c r="E8" s="59">
        <f t="shared" si="1"/>
        <v>0</v>
      </c>
      <c r="F8" s="163">
        <v>0</v>
      </c>
      <c r="G8" s="59">
        <f t="shared" si="2"/>
        <v>0</v>
      </c>
      <c r="H8" s="59">
        <f t="shared" si="3"/>
        <v>0</v>
      </c>
      <c r="I8" s="147">
        <f t="shared" si="4"/>
        <v>0</v>
      </c>
      <c r="J8" s="59">
        <f t="shared" si="5"/>
        <v>0</v>
      </c>
      <c r="K8" s="60">
        <f t="shared" si="6"/>
        <v>0</v>
      </c>
    </row>
    <row r="9" spans="1:11" ht="13.8">
      <c r="A9" s="246" t="s">
        <v>9</v>
      </c>
      <c r="B9" s="44" t="s">
        <v>10</v>
      </c>
      <c r="C9" s="162">
        <v>0</v>
      </c>
      <c r="D9" s="45">
        <f t="shared" si="0"/>
        <v>0</v>
      </c>
      <c r="E9" s="45">
        <f t="shared" si="1"/>
        <v>0</v>
      </c>
      <c r="F9" s="162">
        <v>149</v>
      </c>
      <c r="G9" s="62">
        <f t="shared" si="2"/>
        <v>52.668787557440794</v>
      </c>
      <c r="H9" s="62">
        <f t="shared" si="3"/>
        <v>1.5352910870685215</v>
      </c>
      <c r="I9" s="53">
        <f t="shared" si="4"/>
        <v>149</v>
      </c>
      <c r="J9" s="62">
        <f t="shared" si="5"/>
        <v>44.200533966182142</v>
      </c>
      <c r="K9" s="63">
        <f t="shared" si="6"/>
        <v>1.3202197412723728</v>
      </c>
    </row>
    <row r="10" spans="1:11" s="10" customFormat="1" ht="12" thickBot="1">
      <c r="A10" s="247"/>
      <c r="B10" s="77" t="s">
        <v>11</v>
      </c>
      <c r="C10" s="163">
        <v>0</v>
      </c>
      <c r="D10" s="59">
        <f t="shared" si="0"/>
        <v>0</v>
      </c>
      <c r="E10" s="59">
        <f t="shared" si="1"/>
        <v>0</v>
      </c>
      <c r="F10" s="163">
        <v>52</v>
      </c>
      <c r="G10" s="59">
        <f t="shared" si="2"/>
        <v>18.381053375751147</v>
      </c>
      <c r="H10" s="59">
        <f t="shared" si="3"/>
        <v>0.53580628541988662</v>
      </c>
      <c r="I10" s="147">
        <f t="shared" si="4"/>
        <v>52</v>
      </c>
      <c r="J10" s="59">
        <f t="shared" si="5"/>
        <v>15.4256897063186</v>
      </c>
      <c r="K10" s="60">
        <f t="shared" si="6"/>
        <v>0.4607478291688818</v>
      </c>
    </row>
    <row r="11" spans="1:11" ht="15" customHeight="1" thickBot="1">
      <c r="A11" s="142" t="s">
        <v>12</v>
      </c>
      <c r="B11" s="32" t="s">
        <v>13</v>
      </c>
      <c r="C11" s="164">
        <v>0</v>
      </c>
      <c r="D11" s="14">
        <f t="shared" si="0"/>
        <v>0</v>
      </c>
      <c r="E11" s="14">
        <f t="shared" si="1"/>
        <v>0</v>
      </c>
      <c r="F11" s="164">
        <v>16</v>
      </c>
      <c r="G11" s="72">
        <f t="shared" si="2"/>
        <v>5.6557087310003533</v>
      </c>
      <c r="H11" s="72">
        <f t="shared" si="3"/>
        <v>0.1648634724368882</v>
      </c>
      <c r="I11" s="71">
        <f t="shared" si="4"/>
        <v>16</v>
      </c>
      <c r="J11" s="72">
        <f t="shared" si="5"/>
        <v>4.7463660634826459</v>
      </c>
      <c r="K11" s="73">
        <f t="shared" si="6"/>
        <v>0.1417685628211944</v>
      </c>
    </row>
    <row r="12" spans="1:11" ht="26.4">
      <c r="A12" s="246" t="s">
        <v>14</v>
      </c>
      <c r="B12" s="44" t="s">
        <v>15</v>
      </c>
      <c r="C12" s="162">
        <v>9</v>
      </c>
      <c r="D12" s="45">
        <f t="shared" si="0"/>
        <v>16.62049861495845</v>
      </c>
      <c r="E12" s="45">
        <f t="shared" si="1"/>
        <v>0.56925996204933582</v>
      </c>
      <c r="F12" s="162">
        <v>387</v>
      </c>
      <c r="G12" s="62">
        <f t="shared" si="2"/>
        <v>136.79745493107106</v>
      </c>
      <c r="H12" s="62">
        <f t="shared" si="3"/>
        <v>3.9876352395672332</v>
      </c>
      <c r="I12" s="53">
        <f t="shared" si="4"/>
        <v>396</v>
      </c>
      <c r="J12" s="62">
        <f t="shared" si="5"/>
        <v>117.47256007119549</v>
      </c>
      <c r="K12" s="63">
        <f t="shared" si="6"/>
        <v>3.5087719298245612</v>
      </c>
    </row>
    <row r="13" spans="1:11" s="10" customFormat="1" ht="12" thickBot="1">
      <c r="A13" s="247"/>
      <c r="B13" s="77" t="s">
        <v>16</v>
      </c>
      <c r="C13" s="163">
        <v>1</v>
      </c>
      <c r="D13" s="59">
        <f t="shared" si="0"/>
        <v>1.8467220683287164</v>
      </c>
      <c r="E13" s="59">
        <f t="shared" si="1"/>
        <v>6.3251106894370648E-2</v>
      </c>
      <c r="F13" s="163">
        <v>201</v>
      </c>
      <c r="G13" s="59">
        <f t="shared" si="2"/>
        <v>71.049840933191945</v>
      </c>
      <c r="H13" s="59">
        <f t="shared" si="3"/>
        <v>2.0710973724884081</v>
      </c>
      <c r="I13" s="147">
        <f t="shared" si="4"/>
        <v>202</v>
      </c>
      <c r="J13" s="59">
        <f t="shared" si="5"/>
        <v>59.922871551468404</v>
      </c>
      <c r="K13" s="60">
        <f t="shared" si="6"/>
        <v>1.7898281056175793</v>
      </c>
    </row>
    <row r="14" spans="1:11" ht="14.4" thickBot="1">
      <c r="A14" s="142" t="s">
        <v>17</v>
      </c>
      <c r="B14" s="32" t="s">
        <v>18</v>
      </c>
      <c r="C14" s="164">
        <v>15</v>
      </c>
      <c r="D14" s="14">
        <f t="shared" si="0"/>
        <v>27.700831024930746</v>
      </c>
      <c r="E14" s="14">
        <f t="shared" si="1"/>
        <v>0.94876660341555974</v>
      </c>
      <c r="F14" s="164">
        <v>176</v>
      </c>
      <c r="G14" s="72">
        <f t="shared" si="2"/>
        <v>62.212796041003891</v>
      </c>
      <c r="H14" s="72">
        <f t="shared" si="3"/>
        <v>1.8134981968057702</v>
      </c>
      <c r="I14" s="71">
        <f t="shared" si="4"/>
        <v>191</v>
      </c>
      <c r="J14" s="72">
        <f t="shared" si="5"/>
        <v>56.659744882824086</v>
      </c>
      <c r="K14" s="73">
        <f t="shared" si="6"/>
        <v>1.6923622186780081</v>
      </c>
    </row>
    <row r="15" spans="1:11" ht="14.4" thickBot="1">
      <c r="A15" s="142" t="s">
        <v>19</v>
      </c>
      <c r="B15" s="32" t="s">
        <v>20</v>
      </c>
      <c r="C15" s="164">
        <v>8</v>
      </c>
      <c r="D15" s="14">
        <f t="shared" si="0"/>
        <v>14.773776546629731</v>
      </c>
      <c r="E15" s="14">
        <f t="shared" si="1"/>
        <v>0.50600885515496519</v>
      </c>
      <c r="F15" s="164">
        <v>280</v>
      </c>
      <c r="G15" s="72">
        <f t="shared" si="2"/>
        <v>98.974902792506185</v>
      </c>
      <c r="H15" s="72">
        <f t="shared" si="3"/>
        <v>2.8851107676455436</v>
      </c>
      <c r="I15" s="71">
        <f t="shared" si="4"/>
        <v>288</v>
      </c>
      <c r="J15" s="72">
        <f t="shared" si="5"/>
        <v>85.434589142687628</v>
      </c>
      <c r="K15" s="73">
        <f t="shared" si="6"/>
        <v>2.5518341307814993</v>
      </c>
    </row>
    <row r="16" spans="1:11" ht="14.4" thickBot="1">
      <c r="A16" s="142" t="s">
        <v>21</v>
      </c>
      <c r="B16" s="32" t="s">
        <v>22</v>
      </c>
      <c r="C16" s="164">
        <v>77</v>
      </c>
      <c r="D16" s="14">
        <f t="shared" si="0"/>
        <v>142.19759926131118</v>
      </c>
      <c r="E16" s="14">
        <f t="shared" si="1"/>
        <v>4.87033523086654</v>
      </c>
      <c r="F16" s="164">
        <v>284</v>
      </c>
      <c r="G16" s="72">
        <f t="shared" si="2"/>
        <v>100.38882997525627</v>
      </c>
      <c r="H16" s="72">
        <f t="shared" si="3"/>
        <v>2.9263266357547657</v>
      </c>
      <c r="I16" s="71">
        <f t="shared" si="4"/>
        <v>361</v>
      </c>
      <c r="J16" s="72">
        <f t="shared" si="5"/>
        <v>107.0898843073272</v>
      </c>
      <c r="K16" s="73">
        <f t="shared" si="6"/>
        <v>3.1986531986531985</v>
      </c>
    </row>
    <row r="17" spans="1:12" ht="14.4" thickBot="1">
      <c r="A17" s="142" t="s">
        <v>23</v>
      </c>
      <c r="B17" s="32" t="s">
        <v>24</v>
      </c>
      <c r="C17" s="164">
        <v>14</v>
      </c>
      <c r="D17" s="14">
        <f t="shared" si="0"/>
        <v>25.85410895660203</v>
      </c>
      <c r="E17" s="14">
        <f t="shared" si="1"/>
        <v>0.8855154965211891</v>
      </c>
      <c r="F17" s="164">
        <v>100</v>
      </c>
      <c r="G17" s="72">
        <f t="shared" si="2"/>
        <v>35.348179568752208</v>
      </c>
      <c r="H17" s="72">
        <f t="shared" si="3"/>
        <v>1.0303967027305512</v>
      </c>
      <c r="I17" s="71">
        <f t="shared" si="4"/>
        <v>114</v>
      </c>
      <c r="J17" s="72">
        <f t="shared" si="5"/>
        <v>33.81785820231385</v>
      </c>
      <c r="K17" s="73">
        <f t="shared" si="6"/>
        <v>1.0101010101010102</v>
      </c>
    </row>
    <row r="18" spans="1:12" ht="13.8">
      <c r="A18" s="246" t="s">
        <v>25</v>
      </c>
      <c r="B18" s="44" t="s">
        <v>26</v>
      </c>
      <c r="C18" s="162">
        <v>1</v>
      </c>
      <c r="D18" s="45">
        <f t="shared" si="0"/>
        <v>1.8467220683287164</v>
      </c>
      <c r="E18" s="45">
        <f t="shared" si="1"/>
        <v>6.3251106894370648E-2</v>
      </c>
      <c r="F18" s="162">
        <v>1945</v>
      </c>
      <c r="G18" s="62">
        <f t="shared" si="2"/>
        <v>687.52209261223049</v>
      </c>
      <c r="H18" s="62">
        <f t="shared" si="3"/>
        <v>20.041215868109223</v>
      </c>
      <c r="I18" s="53">
        <f t="shared" si="4"/>
        <v>1946</v>
      </c>
      <c r="J18" s="62">
        <f t="shared" si="5"/>
        <v>577.27677247107681</v>
      </c>
      <c r="K18" s="204">
        <f t="shared" si="6"/>
        <v>17.242601453127769</v>
      </c>
      <c r="L18" s="225"/>
    </row>
    <row r="19" spans="1:12" s="10" customFormat="1" ht="15" customHeight="1">
      <c r="A19" s="254"/>
      <c r="B19" s="35" t="s">
        <v>27</v>
      </c>
      <c r="C19" s="170">
        <v>0</v>
      </c>
      <c r="D19" s="13">
        <f t="shared" si="0"/>
        <v>0</v>
      </c>
      <c r="E19" s="13">
        <f t="shared" si="1"/>
        <v>0</v>
      </c>
      <c r="F19" s="165">
        <v>1166</v>
      </c>
      <c r="G19" s="13">
        <f t="shared" si="2"/>
        <v>412.15977377165075</v>
      </c>
      <c r="H19" s="13">
        <f t="shared" si="3"/>
        <v>12.014425553838228</v>
      </c>
      <c r="I19" s="150">
        <f t="shared" si="4"/>
        <v>1166</v>
      </c>
      <c r="J19" s="13">
        <f t="shared" si="5"/>
        <v>345.89142687629783</v>
      </c>
      <c r="K19" s="79">
        <f t="shared" si="6"/>
        <v>10.331384015594542</v>
      </c>
    </row>
    <row r="20" spans="1:12" s="10" customFormat="1" ht="11.4">
      <c r="A20" s="254"/>
      <c r="B20" s="35" t="s">
        <v>56</v>
      </c>
      <c r="C20" s="170">
        <v>0</v>
      </c>
      <c r="D20" s="13">
        <f t="shared" si="0"/>
        <v>0</v>
      </c>
      <c r="E20" s="13">
        <f t="shared" si="1"/>
        <v>0</v>
      </c>
      <c r="F20" s="165">
        <v>116</v>
      </c>
      <c r="G20" s="13">
        <f t="shared" si="2"/>
        <v>41.00388829975256</v>
      </c>
      <c r="H20" s="13">
        <f t="shared" si="3"/>
        <v>1.1952601751674394</v>
      </c>
      <c r="I20" s="150">
        <f t="shared" si="4"/>
        <v>116</v>
      </c>
      <c r="J20" s="13">
        <f t="shared" si="5"/>
        <v>34.411153960249187</v>
      </c>
      <c r="K20" s="79">
        <f t="shared" si="6"/>
        <v>1.0278220804536593</v>
      </c>
    </row>
    <row r="21" spans="1:12" s="10" customFormat="1" ht="12" thickBot="1">
      <c r="A21" s="247"/>
      <c r="B21" s="77" t="s">
        <v>28</v>
      </c>
      <c r="C21" s="169">
        <v>0</v>
      </c>
      <c r="D21" s="59">
        <f t="shared" si="0"/>
        <v>0</v>
      </c>
      <c r="E21" s="59">
        <f t="shared" si="1"/>
        <v>0</v>
      </c>
      <c r="F21" s="163">
        <v>54</v>
      </c>
      <c r="G21" s="59">
        <f t="shared" si="2"/>
        <v>19.088016967126194</v>
      </c>
      <c r="H21" s="59">
        <f t="shared" si="3"/>
        <v>0.55641421947449765</v>
      </c>
      <c r="I21" s="147">
        <f t="shared" si="4"/>
        <v>54</v>
      </c>
      <c r="J21" s="59">
        <f t="shared" si="5"/>
        <v>16.01898546425393</v>
      </c>
      <c r="K21" s="60">
        <f t="shared" si="6"/>
        <v>0.4784688995215311</v>
      </c>
    </row>
    <row r="22" spans="1:12" ht="13.8">
      <c r="A22" s="246" t="s">
        <v>29</v>
      </c>
      <c r="B22" s="44" t="s">
        <v>30</v>
      </c>
      <c r="C22" s="162">
        <v>749</v>
      </c>
      <c r="D22" s="45">
        <f t="shared" si="0"/>
        <v>1383.1948291782087</v>
      </c>
      <c r="E22" s="45">
        <f t="shared" si="1"/>
        <v>47.375079063883618</v>
      </c>
      <c r="F22" s="162">
        <v>2923</v>
      </c>
      <c r="G22" s="62">
        <f t="shared" si="2"/>
        <v>1033.2272887946272</v>
      </c>
      <c r="H22" s="62">
        <f t="shared" si="3"/>
        <v>30.118495620814013</v>
      </c>
      <c r="I22" s="53">
        <f t="shared" si="4"/>
        <v>3672</v>
      </c>
      <c r="J22" s="62">
        <f t="shared" si="5"/>
        <v>1089.2910115692673</v>
      </c>
      <c r="K22" s="204">
        <f t="shared" si="6"/>
        <v>32.535885167464116</v>
      </c>
      <c r="L22" s="225"/>
    </row>
    <row r="23" spans="1:12" s="10" customFormat="1" ht="11.4">
      <c r="A23" s="254"/>
      <c r="B23" s="35" t="s">
        <v>31</v>
      </c>
      <c r="C23" s="165">
        <v>667</v>
      </c>
      <c r="D23" s="13">
        <f t="shared" si="0"/>
        <v>1231.7636195752539</v>
      </c>
      <c r="E23" s="13">
        <f t="shared" si="1"/>
        <v>42.188488298545224</v>
      </c>
      <c r="F23" s="165">
        <v>1122</v>
      </c>
      <c r="G23" s="13">
        <f t="shared" si="2"/>
        <v>396.60657476139977</v>
      </c>
      <c r="H23" s="13">
        <f t="shared" si="3"/>
        <v>11.561051004636786</v>
      </c>
      <c r="I23" s="150">
        <f t="shared" si="4"/>
        <v>1789</v>
      </c>
      <c r="J23" s="13">
        <f t="shared" si="5"/>
        <v>530.70305547315331</v>
      </c>
      <c r="K23" s="79">
        <f t="shared" si="6"/>
        <v>15.851497430444798</v>
      </c>
    </row>
    <row r="24" spans="1:12" s="10" customFormat="1" ht="11.4">
      <c r="A24" s="254"/>
      <c r="B24" s="180" t="s">
        <v>51</v>
      </c>
      <c r="C24" s="165">
        <v>0</v>
      </c>
      <c r="D24" s="13">
        <f t="shared" si="0"/>
        <v>0</v>
      </c>
      <c r="E24" s="13">
        <f t="shared" si="1"/>
        <v>0</v>
      </c>
      <c r="F24" s="165">
        <v>8</v>
      </c>
      <c r="G24" s="13">
        <f t="shared" si="2"/>
        <v>2.8278543655001767</v>
      </c>
      <c r="H24" s="13">
        <f t="shared" si="3"/>
        <v>8.2431736218444102E-2</v>
      </c>
      <c r="I24" s="150">
        <f t="shared" si="4"/>
        <v>8</v>
      </c>
      <c r="J24" s="13">
        <f t="shared" si="5"/>
        <v>2.3731830317413229</v>
      </c>
      <c r="K24" s="79">
        <f t="shared" si="6"/>
        <v>7.0884281410597202E-2</v>
      </c>
    </row>
    <row r="25" spans="1:12" s="10" customFormat="1" ht="12" thickBot="1">
      <c r="A25" s="247"/>
      <c r="B25" s="77" t="s">
        <v>52</v>
      </c>
      <c r="C25" s="163">
        <v>59</v>
      </c>
      <c r="D25" s="59">
        <f t="shared" si="0"/>
        <v>108.95660203139427</v>
      </c>
      <c r="E25" s="59">
        <f t="shared" si="1"/>
        <v>3.7318153067678685</v>
      </c>
      <c r="F25" s="163">
        <v>210</v>
      </c>
      <c r="G25" s="59">
        <f t="shared" si="2"/>
        <v>74.231177094379646</v>
      </c>
      <c r="H25" s="59">
        <f t="shared" si="3"/>
        <v>2.1638330757341575</v>
      </c>
      <c r="I25" s="147">
        <f t="shared" si="4"/>
        <v>269</v>
      </c>
      <c r="J25" s="59">
        <f t="shared" si="5"/>
        <v>79.79827944230199</v>
      </c>
      <c r="K25" s="60">
        <f t="shared" si="6"/>
        <v>2.3834839624313306</v>
      </c>
    </row>
    <row r="26" spans="1:12" ht="14.4" thickBot="1">
      <c r="A26" s="142" t="s">
        <v>32</v>
      </c>
      <c r="B26" s="32" t="s">
        <v>33</v>
      </c>
      <c r="C26" s="164">
        <v>38</v>
      </c>
      <c r="D26" s="14">
        <f t="shared" si="0"/>
        <v>70.175438596491233</v>
      </c>
      <c r="E26" s="14">
        <f t="shared" si="1"/>
        <v>2.4035420619860846</v>
      </c>
      <c r="F26" s="164">
        <v>322</v>
      </c>
      <c r="G26" s="72">
        <f t="shared" si="2"/>
        <v>113.82113821138212</v>
      </c>
      <c r="H26" s="72">
        <f t="shared" si="3"/>
        <v>3.3178773827923749</v>
      </c>
      <c r="I26" s="71">
        <f t="shared" si="4"/>
        <v>360</v>
      </c>
      <c r="J26" s="72">
        <f t="shared" si="5"/>
        <v>106.79323642835953</v>
      </c>
      <c r="K26" s="73">
        <f t="shared" si="6"/>
        <v>3.1897926634768741</v>
      </c>
    </row>
    <row r="27" spans="1:12" ht="14.4" thickBot="1">
      <c r="A27" s="142" t="s">
        <v>34</v>
      </c>
      <c r="B27" s="32" t="s">
        <v>35</v>
      </c>
      <c r="C27" s="164">
        <v>41</v>
      </c>
      <c r="D27" s="14">
        <f t="shared" si="0"/>
        <v>75.715604801477383</v>
      </c>
      <c r="E27" s="14">
        <f t="shared" si="1"/>
        <v>2.5932953826691967</v>
      </c>
      <c r="F27" s="164">
        <v>223</v>
      </c>
      <c r="G27" s="72">
        <f t="shared" si="2"/>
        <v>78.826440438317434</v>
      </c>
      <c r="H27" s="72">
        <f t="shared" si="3"/>
        <v>2.2977846470891294</v>
      </c>
      <c r="I27" s="71">
        <f t="shared" si="4"/>
        <v>264</v>
      </c>
      <c r="J27" s="72">
        <f t="shared" si="5"/>
        <v>78.315040047463654</v>
      </c>
      <c r="K27" s="73">
        <f t="shared" si="6"/>
        <v>2.3391812865497075</v>
      </c>
    </row>
    <row r="28" spans="1:12" ht="27" thickBot="1">
      <c r="A28" s="142" t="s">
        <v>36</v>
      </c>
      <c r="B28" s="32" t="s">
        <v>37</v>
      </c>
      <c r="C28" s="164">
        <v>24</v>
      </c>
      <c r="D28" s="14">
        <f t="shared" si="0"/>
        <v>44.3213296398892</v>
      </c>
      <c r="E28" s="14">
        <f t="shared" si="1"/>
        <v>1.5180265654648957</v>
      </c>
      <c r="F28" s="164">
        <v>687</v>
      </c>
      <c r="G28" s="72">
        <f t="shared" si="2"/>
        <v>242.84199363732768</v>
      </c>
      <c r="H28" s="72">
        <f t="shared" si="3"/>
        <v>7.0788253477588876</v>
      </c>
      <c r="I28" s="71">
        <f t="shared" si="4"/>
        <v>711</v>
      </c>
      <c r="J28" s="72">
        <f t="shared" si="5"/>
        <v>210.91664194601009</v>
      </c>
      <c r="K28" s="73">
        <f t="shared" si="6"/>
        <v>6.2998405103668258</v>
      </c>
    </row>
    <row r="29" spans="1:12" ht="13.8">
      <c r="A29" s="246" t="s">
        <v>38</v>
      </c>
      <c r="B29" s="44" t="s">
        <v>39</v>
      </c>
      <c r="C29" s="162">
        <v>45</v>
      </c>
      <c r="D29" s="45">
        <f t="shared" si="0"/>
        <v>83.10249307479225</v>
      </c>
      <c r="E29" s="45">
        <f t="shared" si="1"/>
        <v>2.8462998102466792</v>
      </c>
      <c r="F29" s="162">
        <v>566</v>
      </c>
      <c r="G29" s="62">
        <f t="shared" si="2"/>
        <v>200.07069635913751</v>
      </c>
      <c r="H29" s="62">
        <f t="shared" si="3"/>
        <v>5.8320453374549199</v>
      </c>
      <c r="I29" s="53">
        <f t="shared" si="4"/>
        <v>611</v>
      </c>
      <c r="J29" s="62">
        <f t="shared" si="5"/>
        <v>181.25185404924355</v>
      </c>
      <c r="K29" s="63">
        <f t="shared" si="6"/>
        <v>5.4137869927343614</v>
      </c>
    </row>
    <row r="30" spans="1:12" s="10" customFormat="1" ht="12" thickBot="1">
      <c r="A30" s="247"/>
      <c r="B30" s="77" t="s">
        <v>40</v>
      </c>
      <c r="C30" s="163">
        <v>30</v>
      </c>
      <c r="D30" s="59">
        <f t="shared" si="0"/>
        <v>55.401662049861493</v>
      </c>
      <c r="E30" s="59">
        <f t="shared" si="1"/>
        <v>1.8975332068311195</v>
      </c>
      <c r="F30" s="163">
        <v>272</v>
      </c>
      <c r="G30" s="59">
        <f t="shared" si="2"/>
        <v>96.147048427006013</v>
      </c>
      <c r="H30" s="59">
        <f t="shared" si="3"/>
        <v>2.8026790314270995</v>
      </c>
      <c r="I30" s="147">
        <f t="shared" si="4"/>
        <v>302</v>
      </c>
      <c r="J30" s="59">
        <f t="shared" si="5"/>
        <v>89.587659448234945</v>
      </c>
      <c r="K30" s="60">
        <f t="shared" si="6"/>
        <v>2.6758816232500444</v>
      </c>
    </row>
    <row r="31" spans="1:12" ht="14.4" thickBot="1">
      <c r="A31" s="142" t="s">
        <v>41</v>
      </c>
      <c r="B31" s="32" t="s">
        <v>42</v>
      </c>
      <c r="C31" s="164">
        <v>0</v>
      </c>
      <c r="D31" s="14">
        <f t="shared" si="0"/>
        <v>0</v>
      </c>
      <c r="E31" s="14">
        <f t="shared" si="1"/>
        <v>0</v>
      </c>
      <c r="F31" s="164">
        <v>6</v>
      </c>
      <c r="G31" s="72">
        <f t="shared" si="2"/>
        <v>2.1208907741251326</v>
      </c>
      <c r="H31" s="72">
        <f t="shared" si="3"/>
        <v>6.1823802163833076E-2</v>
      </c>
      <c r="I31" s="71">
        <f t="shared" si="4"/>
        <v>6</v>
      </c>
      <c r="J31" s="72">
        <f t="shared" si="5"/>
        <v>1.7798872738059923</v>
      </c>
      <c r="K31" s="73">
        <f t="shared" si="6"/>
        <v>5.3163211057947898E-2</v>
      </c>
    </row>
    <row r="32" spans="1:12" ht="17.25" customHeight="1" thickBot="1">
      <c r="A32" s="142" t="s">
        <v>43</v>
      </c>
      <c r="B32" s="32" t="s">
        <v>44</v>
      </c>
      <c r="C32" s="164">
        <v>3</v>
      </c>
      <c r="D32" s="14">
        <f t="shared" si="0"/>
        <v>5.54016620498615</v>
      </c>
      <c r="E32" s="14">
        <f t="shared" si="1"/>
        <v>0.18975332068311196</v>
      </c>
      <c r="F32" s="164">
        <v>0</v>
      </c>
      <c r="G32" s="72">
        <f t="shared" si="2"/>
        <v>0</v>
      </c>
      <c r="H32" s="72">
        <f t="shared" si="3"/>
        <v>0</v>
      </c>
      <c r="I32" s="71">
        <f t="shared" si="4"/>
        <v>3</v>
      </c>
      <c r="J32" s="72">
        <f t="shared" si="5"/>
        <v>0.88994363690299616</v>
      </c>
      <c r="K32" s="73">
        <f t="shared" si="6"/>
        <v>2.6581605528973949E-2</v>
      </c>
    </row>
    <row r="33" spans="1:11" ht="14.4" thickBot="1">
      <c r="A33" s="142" t="s">
        <v>45</v>
      </c>
      <c r="B33" s="30" t="s">
        <v>46</v>
      </c>
      <c r="C33" s="164">
        <v>7</v>
      </c>
      <c r="D33" s="82">
        <f t="shared" si="0"/>
        <v>12.927054478301015</v>
      </c>
      <c r="E33" s="82">
        <f t="shared" si="1"/>
        <v>0.44275774826059455</v>
      </c>
      <c r="F33" s="164">
        <v>10</v>
      </c>
      <c r="G33" s="87">
        <f t="shared" si="2"/>
        <v>3.5348179568752207</v>
      </c>
      <c r="H33" s="87">
        <f t="shared" si="3"/>
        <v>0.10303967027305512</v>
      </c>
      <c r="I33" s="108">
        <f t="shared" si="4"/>
        <v>17</v>
      </c>
      <c r="J33" s="87">
        <f t="shared" si="5"/>
        <v>5.0430139424503118</v>
      </c>
      <c r="K33" s="88">
        <f t="shared" si="6"/>
        <v>0.15062909799751906</v>
      </c>
    </row>
    <row r="34" spans="1:11" ht="14.4" thickBot="1">
      <c r="A34" s="142" t="s">
        <v>47</v>
      </c>
      <c r="B34" s="30" t="s">
        <v>48</v>
      </c>
      <c r="C34" s="164">
        <v>118</v>
      </c>
      <c r="D34" s="82">
        <f t="shared" si="0"/>
        <v>217.91320406278854</v>
      </c>
      <c r="E34" s="82">
        <f t="shared" si="1"/>
        <v>7.4636306135357371</v>
      </c>
      <c r="F34" s="164">
        <v>407</v>
      </c>
      <c r="G34" s="87">
        <f t="shared" si="2"/>
        <v>143.86709084482149</v>
      </c>
      <c r="H34" s="87">
        <f t="shared" si="3"/>
        <v>4.193714580113344</v>
      </c>
      <c r="I34" s="108">
        <f t="shared" si="4"/>
        <v>525</v>
      </c>
      <c r="J34" s="87">
        <f t="shared" si="5"/>
        <v>155.74013645802432</v>
      </c>
      <c r="K34" s="88">
        <f t="shared" si="6"/>
        <v>4.6517809675704411</v>
      </c>
    </row>
    <row r="35" spans="1:11" ht="14.4" thickBot="1">
      <c r="A35" s="142" t="s">
        <v>49</v>
      </c>
      <c r="B35" s="30" t="s">
        <v>50</v>
      </c>
      <c r="C35" s="164">
        <v>57</v>
      </c>
      <c r="D35" s="82">
        <f t="shared" si="0"/>
        <v>105.26315789473684</v>
      </c>
      <c r="E35" s="82">
        <f t="shared" si="1"/>
        <v>3.6053130929791273</v>
      </c>
      <c r="F35" s="164">
        <v>270</v>
      </c>
      <c r="G35" s="87">
        <f t="shared" si="2"/>
        <v>95.440084835630969</v>
      </c>
      <c r="H35" s="87">
        <f t="shared" si="3"/>
        <v>2.7820710973724885</v>
      </c>
      <c r="I35" s="108">
        <f t="shared" si="4"/>
        <v>327</v>
      </c>
      <c r="J35" s="87">
        <f t="shared" si="5"/>
        <v>97.00385642242658</v>
      </c>
      <c r="K35" s="88">
        <f t="shared" si="6"/>
        <v>2.8973950026581607</v>
      </c>
    </row>
    <row r="36" spans="1:11" ht="13.8">
      <c r="A36" s="233" t="s">
        <v>62</v>
      </c>
      <c r="B36" s="89" t="s">
        <v>63</v>
      </c>
      <c r="C36" s="162">
        <v>0</v>
      </c>
      <c r="D36" s="57">
        <f t="shared" si="0"/>
        <v>0</v>
      </c>
      <c r="E36" s="57">
        <f t="shared" si="1"/>
        <v>0</v>
      </c>
      <c r="F36" s="162">
        <v>22</v>
      </c>
      <c r="G36" s="57">
        <f t="shared" si="2"/>
        <v>7.7765995051254864</v>
      </c>
      <c r="H36" s="57">
        <f t="shared" si="3"/>
        <v>0.22668727460072127</v>
      </c>
      <c r="I36" s="109">
        <f t="shared" si="4"/>
        <v>22</v>
      </c>
      <c r="J36" s="57">
        <f t="shared" si="5"/>
        <v>6.5262533372886384</v>
      </c>
      <c r="K36" s="58">
        <f t="shared" si="6"/>
        <v>0.19493177387914229</v>
      </c>
    </row>
    <row r="37" spans="1:11" s="10" customFormat="1" ht="11.4">
      <c r="A37" s="234"/>
      <c r="B37" s="34" t="s">
        <v>64</v>
      </c>
      <c r="C37" s="166">
        <v>0</v>
      </c>
      <c r="D37" s="153">
        <f t="shared" si="0"/>
        <v>0</v>
      </c>
      <c r="E37" s="153">
        <f t="shared" si="1"/>
        <v>0</v>
      </c>
      <c r="F37" s="175">
        <v>0</v>
      </c>
      <c r="G37" s="153">
        <f t="shared" si="2"/>
        <v>0</v>
      </c>
      <c r="H37" s="153">
        <f t="shared" si="3"/>
        <v>0</v>
      </c>
      <c r="I37" s="155">
        <f t="shared" si="4"/>
        <v>0</v>
      </c>
      <c r="J37" s="153">
        <f t="shared" si="5"/>
        <v>0</v>
      </c>
      <c r="K37" s="156">
        <f t="shared" si="6"/>
        <v>0</v>
      </c>
    </row>
    <row r="38" spans="1:11" s="10" customFormat="1" ht="12" thickBot="1">
      <c r="A38" s="235"/>
      <c r="B38" s="77" t="s">
        <v>65</v>
      </c>
      <c r="C38" s="167">
        <v>0</v>
      </c>
      <c r="D38" s="157">
        <f t="shared" si="0"/>
        <v>0</v>
      </c>
      <c r="E38" s="157">
        <f t="shared" si="1"/>
        <v>0</v>
      </c>
      <c r="F38" s="177">
        <v>0</v>
      </c>
      <c r="G38" s="157">
        <f t="shared" si="2"/>
        <v>0</v>
      </c>
      <c r="H38" s="157">
        <f t="shared" si="3"/>
        <v>0</v>
      </c>
      <c r="I38" s="159">
        <f t="shared" si="4"/>
        <v>0</v>
      </c>
      <c r="J38" s="157">
        <f t="shared" si="5"/>
        <v>0</v>
      </c>
      <c r="K38" s="160">
        <f t="shared" si="6"/>
        <v>0</v>
      </c>
    </row>
    <row r="39" spans="1:11" ht="19.2" customHeight="1" thickBot="1">
      <c r="A39" s="90"/>
      <c r="B39" s="91" t="s">
        <v>69</v>
      </c>
      <c r="C39" s="137">
        <v>1581</v>
      </c>
      <c r="D39" s="134">
        <f t="shared" si="0"/>
        <v>2919.667590027701</v>
      </c>
      <c r="E39" s="134">
        <f t="shared" si="1"/>
        <v>100</v>
      </c>
      <c r="F39" s="137">
        <v>9705</v>
      </c>
      <c r="G39" s="134">
        <f t="shared" si="2"/>
        <v>3430.5408271474021</v>
      </c>
      <c r="H39" s="134">
        <f t="shared" si="3"/>
        <v>100</v>
      </c>
      <c r="I39" s="137">
        <f>I7+I9+I11+I12+SUM(I14:I18)+I22+SUM(I26:I29)+SUM(I31:I36)</f>
        <v>11286</v>
      </c>
      <c r="J39" s="134">
        <f t="shared" si="5"/>
        <v>3347.9679620290717</v>
      </c>
      <c r="K39" s="135">
        <f t="shared" si="6"/>
        <v>100</v>
      </c>
    </row>
    <row r="40" spans="1:11">
      <c r="A40" s="95"/>
      <c r="B40" s="93"/>
    </row>
    <row r="41" spans="1:11">
      <c r="A41" s="95"/>
      <c r="B41" s="96"/>
    </row>
    <row r="42" spans="1:11">
      <c r="A42" s="95"/>
      <c r="B42" s="94"/>
    </row>
    <row r="43" spans="1:11">
      <c r="A43" s="95"/>
      <c r="B43" s="94"/>
    </row>
  </sheetData>
  <mergeCells count="13">
    <mergeCell ref="A4:C4"/>
    <mergeCell ref="A36:A38"/>
    <mergeCell ref="A22:A25"/>
    <mergeCell ref="A29:A30"/>
    <mergeCell ref="I5:K5"/>
    <mergeCell ref="F5:H5"/>
    <mergeCell ref="C5:E5"/>
    <mergeCell ref="A5:A6"/>
    <mergeCell ref="B5:B6"/>
    <mergeCell ref="A9:A10"/>
    <mergeCell ref="A7:A8"/>
    <mergeCell ref="A12:A13"/>
    <mergeCell ref="A18:A21"/>
  </mergeCells>
  <phoneticPr fontId="0" type="noConversion"/>
  <printOptions horizontalCentered="1" verticalCentered="1"/>
  <pageMargins left="0.74803149606299213" right="0.74803149606299213" top="0.15748031496062992" bottom="0.39370078740157483" header="0" footer="0"/>
  <pageSetup paperSize="9" scale="85" orientation="landscape" horizontalDpi="1200" verticalDpi="1200" r:id="rId1"/>
  <headerFooter alignWithMargins="0">
    <oddFooter>&amp;L&amp;Z&amp;F * 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43"/>
  <sheetViews>
    <sheetView workbookViewId="0">
      <selection activeCell="D4" sqref="D4"/>
    </sheetView>
  </sheetViews>
  <sheetFormatPr defaultRowHeight="13.2"/>
  <cols>
    <col min="1" max="1" width="7.6640625" style="37" customWidth="1"/>
    <col min="2" max="2" width="53.6640625" style="1" customWidth="1"/>
    <col min="3" max="3" width="10.44140625" style="4" customWidth="1"/>
    <col min="4" max="4" width="9.44140625" style="1" customWidth="1"/>
    <col min="5" max="5" width="8.88671875" style="1"/>
    <col min="6" max="6" width="11.5546875" style="4" customWidth="1"/>
    <col min="7" max="7" width="9.44140625" style="1" customWidth="1"/>
    <col min="8" max="8" width="8.88671875" style="1"/>
    <col min="9" max="9" width="10.5546875" style="4" customWidth="1"/>
    <col min="10" max="10" width="9.33203125" style="1" customWidth="1"/>
    <col min="11" max="11" width="8" style="1" customWidth="1"/>
    <col min="12" max="16384" width="8.88671875" style="1"/>
  </cols>
  <sheetData>
    <row r="1" spans="1:12" ht="7.8" customHeight="1"/>
    <row r="2" spans="1:12">
      <c r="A2" s="40" t="s">
        <v>75</v>
      </c>
      <c r="B2" s="23"/>
      <c r="C2" s="23"/>
      <c r="D2" s="23"/>
      <c r="E2" s="23"/>
      <c r="F2" s="23"/>
      <c r="G2" s="23"/>
      <c r="H2" s="23"/>
      <c r="I2" s="23"/>
      <c r="J2" s="23"/>
      <c r="K2" s="23"/>
    </row>
    <row r="3" spans="1:12" ht="10.199999999999999" customHeight="1">
      <c r="A3" s="23"/>
      <c r="B3" s="3"/>
      <c r="C3" s="20"/>
      <c r="D3" s="3"/>
      <c r="E3" s="3"/>
      <c r="F3" s="20"/>
      <c r="G3" s="3"/>
      <c r="H3" s="111"/>
      <c r="I3" s="21"/>
      <c r="J3" s="111"/>
      <c r="K3" s="111"/>
    </row>
    <row r="4" spans="1:12" ht="16.2" customHeight="1">
      <c r="A4" s="232" t="s">
        <v>66</v>
      </c>
      <c r="B4" s="232"/>
      <c r="C4" s="232"/>
      <c r="D4" s="230">
        <v>1421</v>
      </c>
      <c r="E4" s="179"/>
      <c r="F4" s="179"/>
      <c r="G4" s="230">
        <v>9434.5</v>
      </c>
      <c r="H4" s="4"/>
      <c r="J4" s="208">
        <v>10855.5</v>
      </c>
      <c r="K4" s="4"/>
    </row>
    <row r="5" spans="1:12" ht="20.399999999999999" customHeight="1">
      <c r="A5" s="261" t="s">
        <v>68</v>
      </c>
      <c r="B5" s="241" t="s">
        <v>53</v>
      </c>
      <c r="C5" s="258" t="s">
        <v>0</v>
      </c>
      <c r="D5" s="259"/>
      <c r="E5" s="260"/>
      <c r="F5" s="258" t="s">
        <v>1</v>
      </c>
      <c r="G5" s="259"/>
      <c r="H5" s="260"/>
      <c r="I5" s="258" t="s">
        <v>2</v>
      </c>
      <c r="J5" s="259"/>
      <c r="K5" s="260"/>
    </row>
    <row r="6" spans="1:12" ht="27" customHeight="1" thickBot="1">
      <c r="A6" s="262"/>
      <c r="B6" s="242"/>
      <c r="C6" s="26" t="s">
        <v>3</v>
      </c>
      <c r="D6" s="25" t="s">
        <v>4</v>
      </c>
      <c r="E6" s="25" t="s">
        <v>5</v>
      </c>
      <c r="F6" s="26" t="s">
        <v>3</v>
      </c>
      <c r="G6" s="25" t="s">
        <v>4</v>
      </c>
      <c r="H6" s="25" t="s">
        <v>5</v>
      </c>
      <c r="I6" s="26" t="s">
        <v>3</v>
      </c>
      <c r="J6" s="25" t="s">
        <v>4</v>
      </c>
      <c r="K6" s="25" t="s">
        <v>5</v>
      </c>
    </row>
    <row r="7" spans="1:12" ht="16.5" customHeight="1">
      <c r="A7" s="246" t="s">
        <v>6</v>
      </c>
      <c r="B7" s="47" t="s">
        <v>7</v>
      </c>
      <c r="C7" s="162">
        <v>79</v>
      </c>
      <c r="D7" s="57">
        <f t="shared" ref="D7:D39" si="0">C7*1000/$D$4</f>
        <v>55.594651653764956</v>
      </c>
      <c r="E7" s="57">
        <f t="shared" ref="E7:E39" si="1">C7*100/C$39</f>
        <v>30.152671755725191</v>
      </c>
      <c r="F7" s="162">
        <v>317</v>
      </c>
      <c r="G7" s="57">
        <f t="shared" ref="G7:G39" si="2">F7*1000/$G$4</f>
        <v>33.600084795166673</v>
      </c>
      <c r="H7" s="57">
        <f t="shared" ref="H7:H39" si="3">F7*100/F$39</f>
        <v>11.269107714184145</v>
      </c>
      <c r="I7" s="53">
        <f t="shared" ref="I7:I38" si="4">C7+F7</f>
        <v>396</v>
      </c>
      <c r="J7" s="57">
        <f t="shared" ref="J7:J39" si="5">I7*1000/$J$4</f>
        <v>36.47920409009258</v>
      </c>
      <c r="K7" s="205">
        <f t="shared" ref="K7:K39" si="6">I7*100/I$39</f>
        <v>12.878048780487806</v>
      </c>
      <c r="L7" s="225"/>
    </row>
    <row r="8" spans="1:12" s="10" customFormat="1" ht="12.75" customHeight="1" thickBot="1">
      <c r="A8" s="247"/>
      <c r="B8" s="54" t="s">
        <v>8</v>
      </c>
      <c r="C8" s="163">
        <v>0</v>
      </c>
      <c r="D8" s="59">
        <f t="shared" si="0"/>
        <v>0</v>
      </c>
      <c r="E8" s="59">
        <f t="shared" si="1"/>
        <v>0</v>
      </c>
      <c r="F8" s="163">
        <v>0</v>
      </c>
      <c r="G8" s="59">
        <f t="shared" si="2"/>
        <v>0</v>
      </c>
      <c r="H8" s="59">
        <f t="shared" si="3"/>
        <v>0</v>
      </c>
      <c r="I8" s="147">
        <f t="shared" si="4"/>
        <v>0</v>
      </c>
      <c r="J8" s="59">
        <f t="shared" si="5"/>
        <v>0</v>
      </c>
      <c r="K8" s="60">
        <f t="shared" si="6"/>
        <v>0</v>
      </c>
    </row>
    <row r="9" spans="1:12" ht="17.25" customHeight="1">
      <c r="A9" s="246" t="s">
        <v>9</v>
      </c>
      <c r="B9" s="44" t="s">
        <v>10</v>
      </c>
      <c r="C9" s="162">
        <v>0</v>
      </c>
      <c r="D9" s="45">
        <f t="shared" si="0"/>
        <v>0</v>
      </c>
      <c r="E9" s="45">
        <f t="shared" si="1"/>
        <v>0</v>
      </c>
      <c r="F9" s="162">
        <v>52</v>
      </c>
      <c r="G9" s="55">
        <f t="shared" si="2"/>
        <v>5.5116858339074675</v>
      </c>
      <c r="H9" s="45">
        <f t="shared" si="3"/>
        <v>1.8485602559544969</v>
      </c>
      <c r="I9" s="53">
        <f t="shared" si="4"/>
        <v>52</v>
      </c>
      <c r="J9" s="45">
        <f t="shared" si="5"/>
        <v>4.7901985168808441</v>
      </c>
      <c r="K9" s="46">
        <f t="shared" si="6"/>
        <v>1.6910569105691058</v>
      </c>
    </row>
    <row r="10" spans="1:12" s="10" customFormat="1" ht="11.25" customHeight="1" thickBot="1">
      <c r="A10" s="247"/>
      <c r="B10" s="54" t="s">
        <v>11</v>
      </c>
      <c r="C10" s="163">
        <v>0</v>
      </c>
      <c r="D10" s="59">
        <f t="shared" si="0"/>
        <v>0</v>
      </c>
      <c r="E10" s="59">
        <f t="shared" si="1"/>
        <v>0</v>
      </c>
      <c r="F10" s="163">
        <v>36</v>
      </c>
      <c r="G10" s="59">
        <f t="shared" si="2"/>
        <v>3.8157825003974772</v>
      </c>
      <c r="H10" s="59">
        <f t="shared" si="3"/>
        <v>1.2797724848915748</v>
      </c>
      <c r="I10" s="147">
        <f t="shared" si="4"/>
        <v>36</v>
      </c>
      <c r="J10" s="59">
        <f t="shared" si="5"/>
        <v>3.3162912809175071</v>
      </c>
      <c r="K10" s="60">
        <f t="shared" si="6"/>
        <v>1.1707317073170731</v>
      </c>
    </row>
    <row r="11" spans="1:12" ht="17.25" customHeight="1" thickBot="1">
      <c r="A11" s="142" t="s">
        <v>12</v>
      </c>
      <c r="B11" s="32" t="s">
        <v>13</v>
      </c>
      <c r="C11" s="164">
        <v>4</v>
      </c>
      <c r="D11" s="14">
        <f t="shared" si="0"/>
        <v>2.8149190710767065</v>
      </c>
      <c r="E11" s="14">
        <f t="shared" si="1"/>
        <v>1.5267175572519085</v>
      </c>
      <c r="F11" s="164">
        <v>16</v>
      </c>
      <c r="G11" s="14">
        <f t="shared" si="2"/>
        <v>1.69590333350999</v>
      </c>
      <c r="H11" s="14">
        <f t="shared" si="3"/>
        <v>0.56878777106292211</v>
      </c>
      <c r="I11" s="71">
        <f t="shared" si="4"/>
        <v>20</v>
      </c>
      <c r="J11" s="14">
        <f t="shared" si="5"/>
        <v>1.8423840449541706</v>
      </c>
      <c r="K11" s="69">
        <f t="shared" si="6"/>
        <v>0.65040650406504064</v>
      </c>
    </row>
    <row r="12" spans="1:12" ht="26.4">
      <c r="A12" s="246" t="s">
        <v>14</v>
      </c>
      <c r="B12" s="44" t="s">
        <v>57</v>
      </c>
      <c r="C12" s="162">
        <v>3</v>
      </c>
      <c r="D12" s="45">
        <f t="shared" si="0"/>
        <v>2.1111893033075297</v>
      </c>
      <c r="E12" s="45">
        <f t="shared" si="1"/>
        <v>1.1450381679389312</v>
      </c>
      <c r="F12" s="162">
        <v>135</v>
      </c>
      <c r="G12" s="45">
        <f t="shared" si="2"/>
        <v>14.30918437649054</v>
      </c>
      <c r="H12" s="45">
        <f t="shared" si="3"/>
        <v>4.7991468183434058</v>
      </c>
      <c r="I12" s="53">
        <f t="shared" si="4"/>
        <v>138</v>
      </c>
      <c r="J12" s="45">
        <f t="shared" si="5"/>
        <v>12.712449910183778</v>
      </c>
      <c r="K12" s="46">
        <f t="shared" si="6"/>
        <v>4.4878048780487809</v>
      </c>
    </row>
    <row r="13" spans="1:12" s="10" customFormat="1" ht="12" customHeight="1" thickBot="1">
      <c r="A13" s="247"/>
      <c r="B13" s="77" t="s">
        <v>16</v>
      </c>
      <c r="C13" s="163">
        <v>0</v>
      </c>
      <c r="D13" s="59">
        <f t="shared" si="0"/>
        <v>0</v>
      </c>
      <c r="E13" s="59">
        <f t="shared" si="1"/>
        <v>0</v>
      </c>
      <c r="F13" s="163">
        <v>97</v>
      </c>
      <c r="G13" s="59">
        <f t="shared" si="2"/>
        <v>10.281413959404315</v>
      </c>
      <c r="H13" s="59">
        <f t="shared" si="3"/>
        <v>3.4482758620689653</v>
      </c>
      <c r="I13" s="147">
        <f t="shared" si="4"/>
        <v>97</v>
      </c>
      <c r="J13" s="59">
        <f t="shared" si="5"/>
        <v>8.9355626180277277</v>
      </c>
      <c r="K13" s="60">
        <f t="shared" si="6"/>
        <v>3.154471544715447</v>
      </c>
    </row>
    <row r="14" spans="1:12" ht="14.25" customHeight="1" thickBot="1">
      <c r="A14" s="143" t="s">
        <v>17</v>
      </c>
      <c r="B14" s="28" t="s">
        <v>18</v>
      </c>
      <c r="C14" s="164">
        <v>3</v>
      </c>
      <c r="D14" s="14">
        <f t="shared" si="0"/>
        <v>2.1111893033075297</v>
      </c>
      <c r="E14" s="14">
        <f t="shared" si="1"/>
        <v>1.1450381679389312</v>
      </c>
      <c r="F14" s="164">
        <v>49</v>
      </c>
      <c r="G14" s="14">
        <f t="shared" si="2"/>
        <v>5.1937039588743446</v>
      </c>
      <c r="H14" s="14">
        <f t="shared" si="3"/>
        <v>1.741912548880199</v>
      </c>
      <c r="I14" s="71">
        <f t="shared" si="4"/>
        <v>52</v>
      </c>
      <c r="J14" s="14">
        <f t="shared" si="5"/>
        <v>4.7901985168808441</v>
      </c>
      <c r="K14" s="69">
        <f t="shared" si="6"/>
        <v>1.6910569105691058</v>
      </c>
    </row>
    <row r="15" spans="1:12" ht="14.4" thickBot="1">
      <c r="A15" s="143" t="s">
        <v>19</v>
      </c>
      <c r="B15" s="28" t="s">
        <v>20</v>
      </c>
      <c r="C15" s="164">
        <v>4</v>
      </c>
      <c r="D15" s="14">
        <f t="shared" si="0"/>
        <v>2.8149190710767065</v>
      </c>
      <c r="E15" s="14">
        <f t="shared" si="1"/>
        <v>1.5267175572519085</v>
      </c>
      <c r="F15" s="164">
        <v>141</v>
      </c>
      <c r="G15" s="14">
        <f t="shared" si="2"/>
        <v>14.945148126556786</v>
      </c>
      <c r="H15" s="14">
        <f t="shared" si="3"/>
        <v>5.0124422324920017</v>
      </c>
      <c r="I15" s="71">
        <f t="shared" si="4"/>
        <v>145</v>
      </c>
      <c r="J15" s="14">
        <f t="shared" si="5"/>
        <v>13.357284325917737</v>
      </c>
      <c r="K15" s="69">
        <f t="shared" si="6"/>
        <v>4.7154471544715451</v>
      </c>
    </row>
    <row r="16" spans="1:12" ht="14.4" thickBot="1">
      <c r="A16" s="142" t="s">
        <v>21</v>
      </c>
      <c r="B16" s="32" t="s">
        <v>22</v>
      </c>
      <c r="C16" s="164">
        <v>14</v>
      </c>
      <c r="D16" s="14">
        <f t="shared" si="0"/>
        <v>9.8522167487684733</v>
      </c>
      <c r="E16" s="14">
        <f t="shared" si="1"/>
        <v>5.343511450381679</v>
      </c>
      <c r="F16" s="164">
        <v>115</v>
      </c>
      <c r="G16" s="14">
        <f t="shared" si="2"/>
        <v>12.189305209603052</v>
      </c>
      <c r="H16" s="14">
        <f t="shared" si="3"/>
        <v>4.0881621045147529</v>
      </c>
      <c r="I16" s="71">
        <f t="shared" si="4"/>
        <v>129</v>
      </c>
      <c r="J16" s="14">
        <f t="shared" si="5"/>
        <v>11.883377089954401</v>
      </c>
      <c r="K16" s="69">
        <f t="shared" si="6"/>
        <v>4.1951219512195124</v>
      </c>
    </row>
    <row r="17" spans="1:12" ht="14.4" thickBot="1">
      <c r="A17" s="143" t="s">
        <v>23</v>
      </c>
      <c r="B17" s="28" t="s">
        <v>24</v>
      </c>
      <c r="C17" s="164">
        <v>4</v>
      </c>
      <c r="D17" s="14">
        <f t="shared" si="0"/>
        <v>2.8149190710767065</v>
      </c>
      <c r="E17" s="14">
        <f t="shared" si="1"/>
        <v>1.5267175572519085</v>
      </c>
      <c r="F17" s="164">
        <v>77</v>
      </c>
      <c r="G17" s="14">
        <f t="shared" si="2"/>
        <v>8.1615347925168269</v>
      </c>
      <c r="H17" s="14">
        <f t="shared" si="3"/>
        <v>2.7372911482403128</v>
      </c>
      <c r="I17" s="71">
        <f t="shared" si="4"/>
        <v>81</v>
      </c>
      <c r="J17" s="14">
        <f t="shared" si="5"/>
        <v>7.4616553820643912</v>
      </c>
      <c r="K17" s="69">
        <f t="shared" si="6"/>
        <v>2.6341463414634148</v>
      </c>
    </row>
    <row r="18" spans="1:12" ht="18" customHeight="1">
      <c r="A18" s="263" t="s">
        <v>25</v>
      </c>
      <c r="B18" s="78" t="s">
        <v>26</v>
      </c>
      <c r="C18" s="162">
        <v>0</v>
      </c>
      <c r="D18" s="45">
        <f t="shared" si="0"/>
        <v>0</v>
      </c>
      <c r="E18" s="45">
        <f t="shared" si="1"/>
        <v>0</v>
      </c>
      <c r="F18" s="162">
        <v>861</v>
      </c>
      <c r="G18" s="45">
        <f t="shared" si="2"/>
        <v>91.260798134506331</v>
      </c>
      <c r="H18" s="45">
        <f t="shared" si="3"/>
        <v>30.607891930323497</v>
      </c>
      <c r="I18" s="53">
        <f t="shared" si="4"/>
        <v>861</v>
      </c>
      <c r="J18" s="45">
        <f t="shared" si="5"/>
        <v>79.314633135277049</v>
      </c>
      <c r="K18" s="202">
        <f t="shared" si="6"/>
        <v>28</v>
      </c>
      <c r="L18" s="225"/>
    </row>
    <row r="19" spans="1:12" s="10" customFormat="1" ht="12.75" customHeight="1">
      <c r="A19" s="264"/>
      <c r="B19" s="36" t="s">
        <v>27</v>
      </c>
      <c r="C19" s="165">
        <v>0</v>
      </c>
      <c r="D19" s="13">
        <f t="shared" si="0"/>
        <v>0</v>
      </c>
      <c r="E19" s="13">
        <f t="shared" si="1"/>
        <v>0</v>
      </c>
      <c r="F19" s="165">
        <v>767</v>
      </c>
      <c r="G19" s="13">
        <f t="shared" si="2"/>
        <v>81.297366050135139</v>
      </c>
      <c r="H19" s="13">
        <f t="shared" si="3"/>
        <v>27.266263775328831</v>
      </c>
      <c r="I19" s="150">
        <f t="shared" si="4"/>
        <v>767</v>
      </c>
      <c r="J19" s="13">
        <f t="shared" si="5"/>
        <v>70.655428123992451</v>
      </c>
      <c r="K19" s="79">
        <f t="shared" si="6"/>
        <v>24.943089430894307</v>
      </c>
    </row>
    <row r="20" spans="1:12" s="10" customFormat="1" ht="16.2" customHeight="1">
      <c r="A20" s="264"/>
      <c r="B20" s="35" t="s">
        <v>56</v>
      </c>
      <c r="C20" s="165"/>
      <c r="D20" s="13">
        <f t="shared" si="0"/>
        <v>0</v>
      </c>
      <c r="E20" s="13">
        <f t="shared" si="1"/>
        <v>0</v>
      </c>
      <c r="F20" s="165">
        <v>25</v>
      </c>
      <c r="G20" s="13">
        <f t="shared" si="2"/>
        <v>2.6498489586093594</v>
      </c>
      <c r="H20" s="13">
        <f t="shared" si="3"/>
        <v>0.88873089228581581</v>
      </c>
      <c r="I20" s="150">
        <f t="shared" si="4"/>
        <v>25</v>
      </c>
      <c r="J20" s="13">
        <f t="shared" si="5"/>
        <v>2.3029800561927134</v>
      </c>
      <c r="K20" s="79">
        <f t="shared" si="6"/>
        <v>0.81300813008130079</v>
      </c>
    </row>
    <row r="21" spans="1:12" s="10" customFormat="1" ht="16.2" customHeight="1" thickBot="1">
      <c r="A21" s="265"/>
      <c r="B21" s="54" t="s">
        <v>28</v>
      </c>
      <c r="C21" s="163">
        <v>0</v>
      </c>
      <c r="D21" s="59">
        <f t="shared" si="0"/>
        <v>0</v>
      </c>
      <c r="E21" s="59">
        <f t="shared" si="1"/>
        <v>0</v>
      </c>
      <c r="F21" s="163">
        <v>12</v>
      </c>
      <c r="G21" s="59">
        <f t="shared" si="2"/>
        <v>1.2719275001324923</v>
      </c>
      <c r="H21" s="59">
        <f t="shared" si="3"/>
        <v>0.42659082829719164</v>
      </c>
      <c r="I21" s="147">
        <f t="shared" si="4"/>
        <v>12</v>
      </c>
      <c r="J21" s="59">
        <f t="shared" si="5"/>
        <v>1.1054304269725024</v>
      </c>
      <c r="K21" s="60">
        <f t="shared" si="6"/>
        <v>0.3902439024390244</v>
      </c>
    </row>
    <row r="22" spans="1:12" ht="16.5" customHeight="1">
      <c r="A22" s="263" t="s">
        <v>29</v>
      </c>
      <c r="B22" s="78" t="s">
        <v>30</v>
      </c>
      <c r="C22" s="162">
        <v>80</v>
      </c>
      <c r="D22" s="45">
        <f t="shared" si="0"/>
        <v>56.298381421534131</v>
      </c>
      <c r="E22" s="45">
        <f t="shared" si="1"/>
        <v>30.534351145038169</v>
      </c>
      <c r="F22" s="162">
        <v>239</v>
      </c>
      <c r="G22" s="45">
        <f t="shared" si="2"/>
        <v>25.332556044305473</v>
      </c>
      <c r="H22" s="45">
        <f t="shared" si="3"/>
        <v>8.4962673302523992</v>
      </c>
      <c r="I22" s="53">
        <f t="shared" si="4"/>
        <v>319</v>
      </c>
      <c r="J22" s="45">
        <f t="shared" si="5"/>
        <v>29.386025517019021</v>
      </c>
      <c r="K22" s="46">
        <f t="shared" si="6"/>
        <v>10.373983739837398</v>
      </c>
    </row>
    <row r="23" spans="1:12" s="10" customFormat="1" ht="11.25" customHeight="1">
      <c r="A23" s="264"/>
      <c r="B23" s="36" t="s">
        <v>31</v>
      </c>
      <c r="C23" s="165">
        <v>63</v>
      </c>
      <c r="D23" s="13">
        <f t="shared" si="0"/>
        <v>44.334975369458128</v>
      </c>
      <c r="E23" s="13">
        <f t="shared" si="1"/>
        <v>24.045801526717558</v>
      </c>
      <c r="F23" s="165">
        <v>88</v>
      </c>
      <c r="G23" s="13">
        <f t="shared" si="2"/>
        <v>9.3274683343049443</v>
      </c>
      <c r="H23" s="13">
        <f t="shared" si="3"/>
        <v>3.1283327408460719</v>
      </c>
      <c r="I23" s="150">
        <f t="shared" si="4"/>
        <v>151</v>
      </c>
      <c r="J23" s="13">
        <f t="shared" si="5"/>
        <v>13.909999539403989</v>
      </c>
      <c r="K23" s="79">
        <f t="shared" si="6"/>
        <v>4.9105691056910565</v>
      </c>
    </row>
    <row r="24" spans="1:12" s="10" customFormat="1" ht="12.75" customHeight="1">
      <c r="A24" s="264"/>
      <c r="B24" s="180" t="s">
        <v>51</v>
      </c>
      <c r="C24" s="165">
        <v>0</v>
      </c>
      <c r="D24" s="13">
        <f t="shared" si="0"/>
        <v>0</v>
      </c>
      <c r="E24" s="13">
        <f t="shared" si="1"/>
        <v>0</v>
      </c>
      <c r="F24" s="165">
        <v>7</v>
      </c>
      <c r="G24" s="13">
        <f t="shared" si="2"/>
        <v>0.74195770841062059</v>
      </c>
      <c r="H24" s="13">
        <f t="shared" si="3"/>
        <v>0.24884464984002844</v>
      </c>
      <c r="I24" s="150">
        <f t="shared" si="4"/>
        <v>7</v>
      </c>
      <c r="J24" s="13">
        <f t="shared" si="5"/>
        <v>0.64483441573395972</v>
      </c>
      <c r="K24" s="79">
        <f t="shared" si="6"/>
        <v>0.22764227642276422</v>
      </c>
    </row>
    <row r="25" spans="1:12" s="10" customFormat="1" ht="12" thickBot="1">
      <c r="A25" s="265"/>
      <c r="B25" s="77" t="s">
        <v>52</v>
      </c>
      <c r="C25" s="163">
        <v>7</v>
      </c>
      <c r="D25" s="59">
        <f t="shared" si="0"/>
        <v>4.9261083743842367</v>
      </c>
      <c r="E25" s="59">
        <f t="shared" si="1"/>
        <v>2.6717557251908395</v>
      </c>
      <c r="F25" s="163">
        <v>61</v>
      </c>
      <c r="G25" s="59">
        <f t="shared" si="2"/>
        <v>6.4656314590068362</v>
      </c>
      <c r="H25" s="59">
        <f t="shared" si="3"/>
        <v>2.1685033771773905</v>
      </c>
      <c r="I25" s="147">
        <f t="shared" si="4"/>
        <v>68</v>
      </c>
      <c r="J25" s="59">
        <f t="shared" si="5"/>
        <v>6.2641057528441806</v>
      </c>
      <c r="K25" s="60">
        <f t="shared" si="6"/>
        <v>2.2113821138211383</v>
      </c>
    </row>
    <row r="26" spans="1:12" ht="14.4" thickBot="1">
      <c r="A26" s="142" t="s">
        <v>32</v>
      </c>
      <c r="B26" s="32" t="s">
        <v>33</v>
      </c>
      <c r="C26" s="164">
        <v>3</v>
      </c>
      <c r="D26" s="14">
        <f t="shared" si="0"/>
        <v>2.1111893033075297</v>
      </c>
      <c r="E26" s="14">
        <f t="shared" si="1"/>
        <v>1.1450381679389312</v>
      </c>
      <c r="F26" s="164">
        <v>104</v>
      </c>
      <c r="G26" s="14">
        <f t="shared" si="2"/>
        <v>11.023371667814935</v>
      </c>
      <c r="H26" s="14">
        <f t="shared" si="3"/>
        <v>3.6971205119089938</v>
      </c>
      <c r="I26" s="71">
        <f t="shared" si="4"/>
        <v>107</v>
      </c>
      <c r="J26" s="14">
        <f t="shared" si="5"/>
        <v>9.8567546405048141</v>
      </c>
      <c r="K26" s="69">
        <f t="shared" si="6"/>
        <v>3.4796747967479673</v>
      </c>
    </row>
    <row r="27" spans="1:12" ht="14.4" thickBot="1">
      <c r="A27" s="142" t="s">
        <v>34</v>
      </c>
      <c r="B27" s="32" t="s">
        <v>35</v>
      </c>
      <c r="C27" s="164">
        <v>13</v>
      </c>
      <c r="D27" s="14">
        <f t="shared" si="0"/>
        <v>9.1484869809992961</v>
      </c>
      <c r="E27" s="14">
        <f t="shared" si="1"/>
        <v>4.9618320610687023</v>
      </c>
      <c r="F27" s="164">
        <v>79</v>
      </c>
      <c r="G27" s="14">
        <f t="shared" si="2"/>
        <v>8.3735227092055755</v>
      </c>
      <c r="H27" s="14">
        <f t="shared" si="3"/>
        <v>2.8083896196231781</v>
      </c>
      <c r="I27" s="71">
        <f t="shared" si="4"/>
        <v>92</v>
      </c>
      <c r="J27" s="14">
        <f t="shared" si="5"/>
        <v>8.4749666067891845</v>
      </c>
      <c r="K27" s="69">
        <f t="shared" si="6"/>
        <v>2.9918699186991868</v>
      </c>
    </row>
    <row r="28" spans="1:12" ht="27" thickBot="1">
      <c r="A28" s="142" t="s">
        <v>36</v>
      </c>
      <c r="B28" s="32" t="s">
        <v>54</v>
      </c>
      <c r="C28" s="164">
        <v>7</v>
      </c>
      <c r="D28" s="14">
        <f t="shared" si="0"/>
        <v>4.9261083743842367</v>
      </c>
      <c r="E28" s="14">
        <f t="shared" si="1"/>
        <v>2.6717557251908395</v>
      </c>
      <c r="F28" s="164">
        <v>207</v>
      </c>
      <c r="G28" s="14">
        <f t="shared" si="2"/>
        <v>21.940749377285496</v>
      </c>
      <c r="H28" s="14">
        <f t="shared" si="3"/>
        <v>7.3586917881265554</v>
      </c>
      <c r="I28" s="71">
        <f t="shared" si="4"/>
        <v>214</v>
      </c>
      <c r="J28" s="14">
        <f t="shared" si="5"/>
        <v>19.713509281009628</v>
      </c>
      <c r="K28" s="69">
        <f t="shared" si="6"/>
        <v>6.9593495934959346</v>
      </c>
    </row>
    <row r="29" spans="1:12" ht="13.8">
      <c r="A29" s="146" t="s">
        <v>38</v>
      </c>
      <c r="B29" s="78" t="s">
        <v>39</v>
      </c>
      <c r="C29" s="162">
        <v>5</v>
      </c>
      <c r="D29" s="45">
        <f t="shared" si="0"/>
        <v>3.5186488388458832</v>
      </c>
      <c r="E29" s="45">
        <f t="shared" si="1"/>
        <v>1.9083969465648856</v>
      </c>
      <c r="F29" s="162">
        <v>231</v>
      </c>
      <c r="G29" s="45">
        <f t="shared" si="2"/>
        <v>24.484604377550479</v>
      </c>
      <c r="H29" s="45">
        <f t="shared" si="3"/>
        <v>8.2118734447209381</v>
      </c>
      <c r="I29" s="53">
        <f t="shared" si="4"/>
        <v>236</v>
      </c>
      <c r="J29" s="45">
        <f t="shared" si="5"/>
        <v>21.740131730459215</v>
      </c>
      <c r="K29" s="46">
        <f t="shared" si="6"/>
        <v>7.6747967479674797</v>
      </c>
    </row>
    <row r="30" spans="1:12" s="10" customFormat="1" ht="12" customHeight="1" thickBot="1">
      <c r="A30" s="152"/>
      <c r="B30" s="77" t="s">
        <v>40</v>
      </c>
      <c r="C30" s="163">
        <v>2</v>
      </c>
      <c r="D30" s="59">
        <f t="shared" si="0"/>
        <v>1.4074595355383532</v>
      </c>
      <c r="E30" s="59">
        <f t="shared" si="1"/>
        <v>0.76335877862595425</v>
      </c>
      <c r="F30" s="163">
        <v>114</v>
      </c>
      <c r="G30" s="59">
        <f t="shared" si="2"/>
        <v>12.083311251258678</v>
      </c>
      <c r="H30" s="59">
        <f t="shared" si="3"/>
        <v>4.0526128688233207</v>
      </c>
      <c r="I30" s="147">
        <f t="shared" si="4"/>
        <v>116</v>
      </c>
      <c r="J30" s="59">
        <f t="shared" si="5"/>
        <v>10.68582746073419</v>
      </c>
      <c r="K30" s="60">
        <f t="shared" si="6"/>
        <v>3.7723577235772359</v>
      </c>
    </row>
    <row r="31" spans="1:12" ht="14.4" thickBot="1">
      <c r="A31" s="142" t="s">
        <v>41</v>
      </c>
      <c r="B31" s="30" t="s">
        <v>42</v>
      </c>
      <c r="C31" s="164">
        <v>0</v>
      </c>
      <c r="D31" s="82">
        <f t="shared" si="0"/>
        <v>0</v>
      </c>
      <c r="E31" s="82">
        <f t="shared" si="1"/>
        <v>0</v>
      </c>
      <c r="F31" s="164">
        <v>0</v>
      </c>
      <c r="G31" s="82">
        <f t="shared" si="2"/>
        <v>0</v>
      </c>
      <c r="H31" s="82">
        <f t="shared" si="3"/>
        <v>0</v>
      </c>
      <c r="I31" s="71">
        <f t="shared" si="4"/>
        <v>0</v>
      </c>
      <c r="J31" s="82">
        <f t="shared" si="5"/>
        <v>0</v>
      </c>
      <c r="K31" s="83">
        <f t="shared" si="6"/>
        <v>0</v>
      </c>
    </row>
    <row r="32" spans="1:12" ht="14.4" thickBot="1">
      <c r="A32" s="142" t="s">
        <v>43</v>
      </c>
      <c r="B32" s="30" t="s">
        <v>44</v>
      </c>
      <c r="C32" s="164">
        <v>0</v>
      </c>
      <c r="D32" s="82">
        <f t="shared" si="0"/>
        <v>0</v>
      </c>
      <c r="E32" s="82">
        <f t="shared" si="1"/>
        <v>0</v>
      </c>
      <c r="F32" s="164">
        <v>0</v>
      </c>
      <c r="G32" s="82">
        <f t="shared" si="2"/>
        <v>0</v>
      </c>
      <c r="H32" s="82">
        <f t="shared" si="3"/>
        <v>0</v>
      </c>
      <c r="I32" s="71">
        <f t="shared" si="4"/>
        <v>0</v>
      </c>
      <c r="J32" s="82">
        <f t="shared" si="5"/>
        <v>0</v>
      </c>
      <c r="K32" s="83">
        <f t="shared" si="6"/>
        <v>0</v>
      </c>
    </row>
    <row r="33" spans="1:11" ht="14.4" thickBot="1">
      <c r="A33" s="142" t="s">
        <v>45</v>
      </c>
      <c r="B33" s="30" t="s">
        <v>46</v>
      </c>
      <c r="C33" s="164">
        <v>2</v>
      </c>
      <c r="D33" s="82">
        <f t="shared" si="0"/>
        <v>1.4074595355383532</v>
      </c>
      <c r="E33" s="82">
        <f t="shared" si="1"/>
        <v>0.76335877862595425</v>
      </c>
      <c r="F33" s="164">
        <v>2</v>
      </c>
      <c r="G33" s="82">
        <f t="shared" si="2"/>
        <v>0.21198791668874875</v>
      </c>
      <c r="H33" s="82">
        <f t="shared" si="3"/>
        <v>7.1098471382865264E-2</v>
      </c>
      <c r="I33" s="71">
        <f t="shared" si="4"/>
        <v>4</v>
      </c>
      <c r="J33" s="82">
        <f t="shared" si="5"/>
        <v>0.36847680899083413</v>
      </c>
      <c r="K33" s="83">
        <f t="shared" si="6"/>
        <v>0.13008130081300814</v>
      </c>
    </row>
    <row r="34" spans="1:11" ht="14.4" thickBot="1">
      <c r="A34" s="142" t="s">
        <v>47</v>
      </c>
      <c r="B34" s="30" t="s">
        <v>48</v>
      </c>
      <c r="C34" s="164">
        <v>33</v>
      </c>
      <c r="D34" s="82">
        <f t="shared" si="0"/>
        <v>23.223082336382831</v>
      </c>
      <c r="E34" s="82">
        <f t="shared" si="1"/>
        <v>12.595419847328245</v>
      </c>
      <c r="F34" s="164">
        <v>46</v>
      </c>
      <c r="G34" s="82">
        <f t="shared" si="2"/>
        <v>4.8757220838412207</v>
      </c>
      <c r="H34" s="82">
        <f t="shared" si="3"/>
        <v>1.6352648418059013</v>
      </c>
      <c r="I34" s="71">
        <f t="shared" si="4"/>
        <v>79</v>
      </c>
      <c r="J34" s="82">
        <f t="shared" si="5"/>
        <v>7.2774169775689739</v>
      </c>
      <c r="K34" s="83">
        <f t="shared" si="6"/>
        <v>2.5691056910569108</v>
      </c>
    </row>
    <row r="35" spans="1:11" ht="14.4" thickBot="1">
      <c r="A35" s="142" t="s">
        <v>49</v>
      </c>
      <c r="B35" s="30" t="s">
        <v>50</v>
      </c>
      <c r="C35" s="164">
        <v>8</v>
      </c>
      <c r="D35" s="82">
        <f t="shared" si="0"/>
        <v>5.6298381421534129</v>
      </c>
      <c r="E35" s="82">
        <f t="shared" si="1"/>
        <v>3.053435114503817</v>
      </c>
      <c r="F35" s="164">
        <v>106</v>
      </c>
      <c r="G35" s="82">
        <f t="shared" si="2"/>
        <v>11.235359584503684</v>
      </c>
      <c r="H35" s="82">
        <f t="shared" si="3"/>
        <v>3.7682189832918591</v>
      </c>
      <c r="I35" s="71">
        <f t="shared" si="4"/>
        <v>114</v>
      </c>
      <c r="J35" s="82">
        <f t="shared" si="5"/>
        <v>10.501589056238773</v>
      </c>
      <c r="K35" s="83">
        <f t="shared" si="6"/>
        <v>3.7073170731707319</v>
      </c>
    </row>
    <row r="36" spans="1:11" ht="13.8">
      <c r="A36" s="233" t="s">
        <v>62</v>
      </c>
      <c r="B36" s="89" t="s">
        <v>63</v>
      </c>
      <c r="C36" s="162">
        <v>0</v>
      </c>
      <c r="D36" s="57">
        <f t="shared" si="0"/>
        <v>0</v>
      </c>
      <c r="E36" s="57">
        <f t="shared" si="1"/>
        <v>0</v>
      </c>
      <c r="F36" s="162">
        <v>36</v>
      </c>
      <c r="G36" s="57">
        <f t="shared" si="2"/>
        <v>3.8157825003974772</v>
      </c>
      <c r="H36" s="57">
        <f t="shared" si="3"/>
        <v>1.2797724848915748</v>
      </c>
      <c r="I36" s="109">
        <f t="shared" si="4"/>
        <v>36</v>
      </c>
      <c r="J36" s="57">
        <f t="shared" si="5"/>
        <v>3.3162912809175071</v>
      </c>
      <c r="K36" s="58">
        <f t="shared" si="6"/>
        <v>1.1707317073170731</v>
      </c>
    </row>
    <row r="37" spans="1:11" s="10" customFormat="1" ht="11.4">
      <c r="A37" s="234"/>
      <c r="B37" s="34" t="s">
        <v>64</v>
      </c>
      <c r="C37" s="166">
        <v>0</v>
      </c>
      <c r="D37" s="153">
        <f t="shared" si="0"/>
        <v>0</v>
      </c>
      <c r="E37" s="153">
        <f t="shared" si="1"/>
        <v>0</v>
      </c>
      <c r="F37" s="175">
        <v>0</v>
      </c>
      <c r="G37" s="153">
        <f t="shared" si="2"/>
        <v>0</v>
      </c>
      <c r="H37" s="153">
        <f t="shared" si="3"/>
        <v>0</v>
      </c>
      <c r="I37" s="155">
        <f t="shared" si="4"/>
        <v>0</v>
      </c>
      <c r="J37" s="153">
        <f t="shared" si="5"/>
        <v>0</v>
      </c>
      <c r="K37" s="156">
        <f t="shared" si="6"/>
        <v>0</v>
      </c>
    </row>
    <row r="38" spans="1:11" s="10" customFormat="1" ht="12" thickBot="1">
      <c r="A38" s="235"/>
      <c r="B38" s="77" t="s">
        <v>65</v>
      </c>
      <c r="C38" s="167">
        <v>0</v>
      </c>
      <c r="D38" s="157">
        <f t="shared" si="0"/>
        <v>0</v>
      </c>
      <c r="E38" s="157">
        <f t="shared" si="1"/>
        <v>0</v>
      </c>
      <c r="F38" s="177">
        <v>0</v>
      </c>
      <c r="G38" s="157">
        <f t="shared" si="2"/>
        <v>0</v>
      </c>
      <c r="H38" s="157">
        <f t="shared" si="3"/>
        <v>0</v>
      </c>
      <c r="I38" s="159">
        <f t="shared" si="4"/>
        <v>0</v>
      </c>
      <c r="J38" s="157">
        <f t="shared" si="5"/>
        <v>0</v>
      </c>
      <c r="K38" s="160">
        <f t="shared" si="6"/>
        <v>0</v>
      </c>
    </row>
    <row r="39" spans="1:11" ht="19.2" customHeight="1" thickBot="1">
      <c r="A39" s="90"/>
      <c r="B39" s="91" t="s">
        <v>69</v>
      </c>
      <c r="C39" s="137">
        <v>262</v>
      </c>
      <c r="D39" s="134">
        <f t="shared" si="0"/>
        <v>184.37719915552427</v>
      </c>
      <c r="E39" s="134">
        <f t="shared" si="1"/>
        <v>100</v>
      </c>
      <c r="F39" s="137">
        <v>2813</v>
      </c>
      <c r="G39" s="134">
        <f t="shared" si="2"/>
        <v>298.16100482272509</v>
      </c>
      <c r="H39" s="134">
        <f t="shared" si="3"/>
        <v>100</v>
      </c>
      <c r="I39" s="137">
        <f>I7+I9+I11+I12+SUM(I14:I18)+I22+SUM(I26:I29)+SUM(I31:I36)</f>
        <v>3075</v>
      </c>
      <c r="J39" s="134">
        <f t="shared" si="5"/>
        <v>283.26654691170376</v>
      </c>
      <c r="K39" s="135">
        <f t="shared" si="6"/>
        <v>100</v>
      </c>
    </row>
    <row r="40" spans="1:11">
      <c r="A40" s="92"/>
      <c r="B40" s="93"/>
    </row>
    <row r="41" spans="1:11">
      <c r="A41" s="92"/>
      <c r="B41" s="96"/>
    </row>
    <row r="42" spans="1:11">
      <c r="A42" s="92"/>
      <c r="B42" s="94"/>
    </row>
    <row r="43" spans="1:11">
      <c r="A43" s="92"/>
      <c r="B43" s="94"/>
    </row>
  </sheetData>
  <mergeCells count="12">
    <mergeCell ref="A36:A38"/>
    <mergeCell ref="F5:H5"/>
    <mergeCell ref="I5:K5"/>
    <mergeCell ref="A9:A10"/>
    <mergeCell ref="A12:A13"/>
    <mergeCell ref="A18:A21"/>
    <mergeCell ref="A7:A8"/>
    <mergeCell ref="A4:C4"/>
    <mergeCell ref="A5:A6"/>
    <mergeCell ref="B5:B6"/>
    <mergeCell ref="C5:E5"/>
    <mergeCell ref="A22:A25"/>
  </mergeCells>
  <printOptions horizontalCentered="1" verticalCentered="1"/>
  <pageMargins left="0.74803149606299213" right="0.74803149606299213" top="0.15748031496062992" bottom="0.39370078740157483" header="0" footer="0"/>
  <pageSetup paperSize="9" scale="85" orientation="landscape" horizontalDpi="1200" verticalDpi="1200" r:id="rId1"/>
  <headerFooter alignWithMargins="0">
    <oddFooter>&amp;L&amp;Z&amp;F * 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tabColor theme="7" tint="0.79998168889431442"/>
  </sheetPr>
  <dimension ref="A1:L43"/>
  <sheetViews>
    <sheetView workbookViewId="0">
      <selection activeCell="D4" sqref="D4"/>
    </sheetView>
  </sheetViews>
  <sheetFormatPr defaultRowHeight="13.2"/>
  <cols>
    <col min="1" max="1" width="7.6640625" style="37" customWidth="1"/>
    <col min="2" max="2" width="53.6640625" style="1" customWidth="1"/>
    <col min="3" max="3" width="10.44140625" style="4" customWidth="1"/>
    <col min="4" max="4" width="9.44140625" style="1" customWidth="1"/>
    <col min="5" max="5" width="8.88671875" style="1"/>
    <col min="6" max="6" width="11.5546875" style="4" customWidth="1"/>
    <col min="7" max="7" width="9.44140625" style="1" customWidth="1"/>
    <col min="8" max="8" width="8.88671875" style="1"/>
    <col min="9" max="9" width="10.5546875" style="4" customWidth="1"/>
    <col min="10" max="10" width="9.33203125" style="1" customWidth="1"/>
    <col min="11" max="11" width="8" style="1" customWidth="1"/>
    <col min="12" max="16384" width="8.88671875" style="1"/>
  </cols>
  <sheetData>
    <row r="1" spans="1:12" ht="7.8" customHeight="1"/>
    <row r="2" spans="1:12">
      <c r="A2" s="40" t="s">
        <v>76</v>
      </c>
      <c r="B2" s="23"/>
      <c r="C2" s="23"/>
      <c r="D2" s="23"/>
      <c r="E2" s="23"/>
      <c r="F2" s="23"/>
      <c r="G2" s="23"/>
      <c r="H2" s="23"/>
      <c r="I2" s="23"/>
      <c r="J2" s="23"/>
      <c r="K2" s="23"/>
    </row>
    <row r="3" spans="1:12" ht="10.199999999999999" customHeight="1">
      <c r="A3" s="23"/>
      <c r="B3" s="3"/>
      <c r="C3" s="20"/>
      <c r="D3" s="3"/>
      <c r="E3" s="3"/>
      <c r="F3" s="20"/>
      <c r="G3" s="3"/>
      <c r="H3" s="111"/>
      <c r="I3" s="21"/>
      <c r="J3" s="111"/>
      <c r="K3" s="111"/>
    </row>
    <row r="4" spans="1:12" ht="16.2" customHeight="1">
      <c r="A4" s="232" t="s">
        <v>66</v>
      </c>
      <c r="B4" s="232"/>
      <c r="C4" s="232"/>
      <c r="D4" s="230">
        <v>2598.5</v>
      </c>
      <c r="E4" s="179"/>
      <c r="F4" s="179"/>
      <c r="G4" s="230">
        <v>15235.5</v>
      </c>
      <c r="H4" s="4"/>
      <c r="J4" s="208">
        <v>17834</v>
      </c>
      <c r="K4" s="4"/>
    </row>
    <row r="5" spans="1:12" ht="20.399999999999999" customHeight="1">
      <c r="A5" s="261" t="s">
        <v>68</v>
      </c>
      <c r="B5" s="241" t="s">
        <v>53</v>
      </c>
      <c r="C5" s="258" t="s">
        <v>0</v>
      </c>
      <c r="D5" s="259"/>
      <c r="E5" s="260"/>
      <c r="F5" s="258" t="s">
        <v>1</v>
      </c>
      <c r="G5" s="259"/>
      <c r="H5" s="260"/>
      <c r="I5" s="258" t="s">
        <v>2</v>
      </c>
      <c r="J5" s="259"/>
      <c r="K5" s="260"/>
    </row>
    <row r="6" spans="1:12" ht="27" customHeight="1" thickBot="1">
      <c r="A6" s="262"/>
      <c r="B6" s="242"/>
      <c r="C6" s="26" t="s">
        <v>3</v>
      </c>
      <c r="D6" s="25" t="s">
        <v>4</v>
      </c>
      <c r="E6" s="25" t="s">
        <v>5</v>
      </c>
      <c r="F6" s="26" t="s">
        <v>3</v>
      </c>
      <c r="G6" s="25" t="s">
        <v>4</v>
      </c>
      <c r="H6" s="25" t="s">
        <v>5</v>
      </c>
      <c r="I6" s="26" t="s">
        <v>3</v>
      </c>
      <c r="J6" s="25" t="s">
        <v>4</v>
      </c>
      <c r="K6" s="25" t="s">
        <v>5</v>
      </c>
    </row>
    <row r="7" spans="1:12" ht="16.5" customHeight="1">
      <c r="A7" s="246" t="s">
        <v>6</v>
      </c>
      <c r="B7" s="47" t="s">
        <v>7</v>
      </c>
      <c r="C7" s="162">
        <v>3621</v>
      </c>
      <c r="D7" s="57">
        <f t="shared" ref="D7:D39" si="0">C7*1000/$D$4</f>
        <v>1393.4962478352895</v>
      </c>
      <c r="E7" s="57">
        <f t="shared" ref="E7:E39" si="1">C7*100/C$39</f>
        <v>17.985397109223662</v>
      </c>
      <c r="F7" s="162">
        <v>1419</v>
      </c>
      <c r="G7" s="49">
        <f t="shared" ref="G7:G39" si="2">F7*1000/$G$4</f>
        <v>93.137737520921533</v>
      </c>
      <c r="H7" s="57">
        <f t="shared" ref="H7:H39" si="3">F7*100/F$39</f>
        <v>3.1612716376679217</v>
      </c>
      <c r="I7" s="53">
        <f t="shared" ref="I7:I38" si="4">C7+F7</f>
        <v>5040</v>
      </c>
      <c r="J7" s="49">
        <f t="shared" ref="J7:J39" si="5">I7*1000/$J$4</f>
        <v>282.60625770999218</v>
      </c>
      <c r="K7" s="205">
        <f t="shared" ref="K7:K39" si="6">I7*100/I$39</f>
        <v>7.7514610888957245</v>
      </c>
      <c r="L7" s="225"/>
    </row>
    <row r="8" spans="1:12" s="10" customFormat="1" ht="12.75" customHeight="1" thickBot="1">
      <c r="A8" s="247"/>
      <c r="B8" s="54" t="s">
        <v>8</v>
      </c>
      <c r="C8" s="163">
        <v>603</v>
      </c>
      <c r="D8" s="59">
        <f t="shared" si="0"/>
        <v>232.05695593611699</v>
      </c>
      <c r="E8" s="59">
        <f t="shared" si="1"/>
        <v>2.9950827000447027</v>
      </c>
      <c r="F8" s="163">
        <v>60</v>
      </c>
      <c r="G8" s="59">
        <f t="shared" si="2"/>
        <v>3.938170719700699</v>
      </c>
      <c r="H8" s="59">
        <f t="shared" si="3"/>
        <v>0.13366899102189944</v>
      </c>
      <c r="I8" s="147">
        <f t="shared" si="4"/>
        <v>663</v>
      </c>
      <c r="J8" s="59">
        <f t="shared" si="5"/>
        <v>37.1761803297073</v>
      </c>
      <c r="K8" s="60">
        <f t="shared" si="6"/>
        <v>1.019686250384497</v>
      </c>
    </row>
    <row r="9" spans="1:12" ht="17.25" customHeight="1">
      <c r="A9" s="246" t="s">
        <v>9</v>
      </c>
      <c r="B9" s="44" t="s">
        <v>10</v>
      </c>
      <c r="C9" s="162">
        <v>28</v>
      </c>
      <c r="D9" s="45">
        <f t="shared" si="0"/>
        <v>10.775447373484702</v>
      </c>
      <c r="E9" s="45">
        <f t="shared" si="1"/>
        <v>0.13907515025083197</v>
      </c>
      <c r="F9" s="162">
        <v>776</v>
      </c>
      <c r="G9" s="55">
        <f t="shared" si="2"/>
        <v>50.933674641462375</v>
      </c>
      <c r="H9" s="45">
        <f t="shared" si="3"/>
        <v>1.7287856172165661</v>
      </c>
      <c r="I9" s="53">
        <f t="shared" si="4"/>
        <v>804</v>
      </c>
      <c r="J9" s="55">
        <f t="shared" si="5"/>
        <v>45.082426825165413</v>
      </c>
      <c r="K9" s="46">
        <f t="shared" si="6"/>
        <v>1.2365426022762227</v>
      </c>
    </row>
    <row r="10" spans="1:12" s="10" customFormat="1" ht="11.25" customHeight="1" thickBot="1">
      <c r="A10" s="247"/>
      <c r="B10" s="54" t="s">
        <v>11</v>
      </c>
      <c r="C10" s="163">
        <v>2</v>
      </c>
      <c r="D10" s="59">
        <f t="shared" si="0"/>
        <v>0.7696748123917645</v>
      </c>
      <c r="E10" s="59">
        <f t="shared" si="1"/>
        <v>9.9339393036308541E-3</v>
      </c>
      <c r="F10" s="163">
        <v>482</v>
      </c>
      <c r="G10" s="59">
        <f t="shared" si="2"/>
        <v>31.63663811492895</v>
      </c>
      <c r="H10" s="59">
        <f t="shared" si="3"/>
        <v>1.0738075612092588</v>
      </c>
      <c r="I10" s="147">
        <f t="shared" si="4"/>
        <v>484</v>
      </c>
      <c r="J10" s="59">
        <f t="shared" si="5"/>
        <v>27.139172367388134</v>
      </c>
      <c r="K10" s="60">
        <f t="shared" si="6"/>
        <v>0.74438634266379577</v>
      </c>
    </row>
    <row r="11" spans="1:12" ht="17.25" customHeight="1" thickBot="1">
      <c r="A11" s="142" t="s">
        <v>12</v>
      </c>
      <c r="B11" s="32" t="s">
        <v>13</v>
      </c>
      <c r="C11" s="164">
        <v>24</v>
      </c>
      <c r="D11" s="14">
        <f t="shared" si="0"/>
        <v>9.2360977487011731</v>
      </c>
      <c r="E11" s="14">
        <f t="shared" si="1"/>
        <v>0.11920727164357026</v>
      </c>
      <c r="F11" s="164">
        <v>114</v>
      </c>
      <c r="G11" s="16">
        <f t="shared" si="2"/>
        <v>7.4825243674313278</v>
      </c>
      <c r="H11" s="14">
        <f t="shared" si="3"/>
        <v>0.25397108294160892</v>
      </c>
      <c r="I11" s="71">
        <f t="shared" si="4"/>
        <v>138</v>
      </c>
      <c r="J11" s="16">
        <f t="shared" si="5"/>
        <v>7.7380284849164518</v>
      </c>
      <c r="K11" s="69">
        <f t="shared" si="6"/>
        <v>0.21224238695785913</v>
      </c>
    </row>
    <row r="12" spans="1:12" ht="26.4">
      <c r="A12" s="246" t="s">
        <v>14</v>
      </c>
      <c r="B12" s="44" t="s">
        <v>57</v>
      </c>
      <c r="C12" s="162">
        <v>50</v>
      </c>
      <c r="D12" s="45">
        <f t="shared" si="0"/>
        <v>19.241870309794113</v>
      </c>
      <c r="E12" s="45">
        <f t="shared" si="1"/>
        <v>0.24834848259077136</v>
      </c>
      <c r="F12" s="162">
        <v>4357</v>
      </c>
      <c r="G12" s="55">
        <f t="shared" si="2"/>
        <v>285.97683042893243</v>
      </c>
      <c r="H12" s="45">
        <f t="shared" si="3"/>
        <v>9.7065965647069312</v>
      </c>
      <c r="I12" s="53">
        <f t="shared" si="4"/>
        <v>4407</v>
      </c>
      <c r="J12" s="55">
        <f t="shared" si="5"/>
        <v>247.11225748570146</v>
      </c>
      <c r="K12" s="46">
        <f t="shared" si="6"/>
        <v>6.777914487849892</v>
      </c>
    </row>
    <row r="13" spans="1:12" s="10" customFormat="1" ht="12" customHeight="1" thickBot="1">
      <c r="A13" s="247"/>
      <c r="B13" s="77" t="s">
        <v>16</v>
      </c>
      <c r="C13" s="163">
        <v>9</v>
      </c>
      <c r="D13" s="59">
        <f t="shared" si="0"/>
        <v>3.4635366557629403</v>
      </c>
      <c r="E13" s="59">
        <f t="shared" si="1"/>
        <v>4.4702726866338846E-2</v>
      </c>
      <c r="F13" s="163">
        <v>3497</v>
      </c>
      <c r="G13" s="59">
        <f t="shared" si="2"/>
        <v>229.52971677988907</v>
      </c>
      <c r="H13" s="59">
        <f t="shared" si="3"/>
        <v>7.7906743600597057</v>
      </c>
      <c r="I13" s="147">
        <f t="shared" si="4"/>
        <v>3506</v>
      </c>
      <c r="J13" s="59">
        <f t="shared" si="5"/>
        <v>196.5907816530223</v>
      </c>
      <c r="K13" s="60">
        <f t="shared" si="6"/>
        <v>5.3921870193786523</v>
      </c>
    </row>
    <row r="14" spans="1:12" ht="14.25" customHeight="1" thickBot="1">
      <c r="A14" s="143" t="s">
        <v>17</v>
      </c>
      <c r="B14" s="28" t="s">
        <v>18</v>
      </c>
      <c r="C14" s="164">
        <v>100</v>
      </c>
      <c r="D14" s="14">
        <f t="shared" si="0"/>
        <v>38.483740619588225</v>
      </c>
      <c r="E14" s="14">
        <f t="shared" si="1"/>
        <v>0.49669696518154272</v>
      </c>
      <c r="F14" s="164">
        <v>1258</v>
      </c>
      <c r="G14" s="16">
        <f t="shared" si="2"/>
        <v>82.570312756391317</v>
      </c>
      <c r="H14" s="14">
        <f t="shared" si="3"/>
        <v>2.8025931784258247</v>
      </c>
      <c r="I14" s="71">
        <f t="shared" si="4"/>
        <v>1358</v>
      </c>
      <c r="J14" s="16">
        <f t="shared" si="5"/>
        <v>76.14668610519233</v>
      </c>
      <c r="K14" s="69">
        <f t="shared" si="6"/>
        <v>2.0885881267302366</v>
      </c>
    </row>
    <row r="15" spans="1:12" ht="14.4" thickBot="1">
      <c r="A15" s="143" t="s">
        <v>19</v>
      </c>
      <c r="B15" s="28" t="s">
        <v>20</v>
      </c>
      <c r="C15" s="164">
        <v>71</v>
      </c>
      <c r="D15" s="14">
        <f t="shared" si="0"/>
        <v>27.323455839907638</v>
      </c>
      <c r="E15" s="14">
        <f t="shared" si="1"/>
        <v>0.35265484527889535</v>
      </c>
      <c r="F15" s="164">
        <v>2340</v>
      </c>
      <c r="G15" s="16">
        <f t="shared" si="2"/>
        <v>153.58865806832725</v>
      </c>
      <c r="H15" s="14">
        <f t="shared" si="3"/>
        <v>5.2130906498540783</v>
      </c>
      <c r="I15" s="71">
        <f t="shared" si="4"/>
        <v>2411</v>
      </c>
      <c r="J15" s="16">
        <f t="shared" si="5"/>
        <v>135.19120780531568</v>
      </c>
      <c r="K15" s="69">
        <f t="shared" si="6"/>
        <v>3.7080898185173794</v>
      </c>
    </row>
    <row r="16" spans="1:12" ht="14.4" thickBot="1">
      <c r="A16" s="142" t="s">
        <v>21</v>
      </c>
      <c r="B16" s="32" t="s">
        <v>22</v>
      </c>
      <c r="C16" s="164">
        <v>1050</v>
      </c>
      <c r="D16" s="14">
        <f t="shared" si="0"/>
        <v>404.07927650567638</v>
      </c>
      <c r="E16" s="14">
        <f t="shared" si="1"/>
        <v>5.215318134406199</v>
      </c>
      <c r="F16" s="164">
        <v>3569</v>
      </c>
      <c r="G16" s="16">
        <f t="shared" si="2"/>
        <v>234.2555216435299</v>
      </c>
      <c r="H16" s="14">
        <f t="shared" si="3"/>
        <v>7.9510771492859851</v>
      </c>
      <c r="I16" s="71">
        <f t="shared" si="4"/>
        <v>4619</v>
      </c>
      <c r="J16" s="16">
        <f t="shared" si="5"/>
        <v>258.99966356397891</v>
      </c>
      <c r="K16" s="69">
        <f t="shared" si="6"/>
        <v>7.1039680098431255</v>
      </c>
    </row>
    <row r="17" spans="1:12" ht="14.4" thickBot="1">
      <c r="A17" s="143" t="s">
        <v>23</v>
      </c>
      <c r="B17" s="28" t="s">
        <v>24</v>
      </c>
      <c r="C17" s="164">
        <v>419</v>
      </c>
      <c r="D17" s="14">
        <f t="shared" si="0"/>
        <v>161.24687319607466</v>
      </c>
      <c r="E17" s="14">
        <f t="shared" si="1"/>
        <v>2.081160284110664</v>
      </c>
      <c r="F17" s="164">
        <v>1025</v>
      </c>
      <c r="G17" s="16">
        <f t="shared" si="2"/>
        <v>67.277083128220269</v>
      </c>
      <c r="H17" s="14">
        <f t="shared" si="3"/>
        <v>2.2835119299574487</v>
      </c>
      <c r="I17" s="71">
        <f t="shared" si="4"/>
        <v>1444</v>
      </c>
      <c r="J17" s="16">
        <f t="shared" si="5"/>
        <v>80.968935740719971</v>
      </c>
      <c r="K17" s="69">
        <f t="shared" si="6"/>
        <v>2.2208551215010766</v>
      </c>
    </row>
    <row r="18" spans="1:12" ht="18" customHeight="1">
      <c r="A18" s="243" t="s">
        <v>25</v>
      </c>
      <c r="B18" s="78" t="s">
        <v>26</v>
      </c>
      <c r="C18" s="162">
        <v>25</v>
      </c>
      <c r="D18" s="45">
        <f t="shared" si="0"/>
        <v>9.6209351548970563</v>
      </c>
      <c r="E18" s="45">
        <f t="shared" si="1"/>
        <v>0.12417424129538568</v>
      </c>
      <c r="F18" s="162">
        <v>10582</v>
      </c>
      <c r="G18" s="55">
        <f t="shared" si="2"/>
        <v>694.56204259787989</v>
      </c>
      <c r="H18" s="45">
        <f t="shared" si="3"/>
        <v>23.574754383228996</v>
      </c>
      <c r="I18" s="53">
        <f t="shared" si="4"/>
        <v>10607</v>
      </c>
      <c r="J18" s="55">
        <f t="shared" si="5"/>
        <v>594.76281260513622</v>
      </c>
      <c r="K18" s="202">
        <f t="shared" si="6"/>
        <v>16.313442017840664</v>
      </c>
      <c r="L18" s="225"/>
    </row>
    <row r="19" spans="1:12" s="10" customFormat="1" ht="12.75" customHeight="1">
      <c r="A19" s="244"/>
      <c r="B19" s="36" t="s">
        <v>27</v>
      </c>
      <c r="C19" s="165">
        <v>8</v>
      </c>
      <c r="D19" s="13">
        <f t="shared" si="0"/>
        <v>3.078699249567058</v>
      </c>
      <c r="E19" s="13">
        <f t="shared" si="1"/>
        <v>3.9735757214523416E-2</v>
      </c>
      <c r="F19" s="165">
        <v>7206</v>
      </c>
      <c r="G19" s="13">
        <f t="shared" si="2"/>
        <v>472.97430343605396</v>
      </c>
      <c r="H19" s="13">
        <f t="shared" si="3"/>
        <v>16.053645821730122</v>
      </c>
      <c r="I19" s="150">
        <f t="shared" si="4"/>
        <v>7214</v>
      </c>
      <c r="J19" s="13">
        <f t="shared" si="5"/>
        <v>404.50824268251654</v>
      </c>
      <c r="K19" s="79">
        <f t="shared" si="6"/>
        <v>11.09504767763765</v>
      </c>
    </row>
    <row r="20" spans="1:12" s="10" customFormat="1" ht="16.2" customHeight="1">
      <c r="A20" s="244"/>
      <c r="B20" s="35" t="s">
        <v>56</v>
      </c>
      <c r="C20" s="165">
        <v>0</v>
      </c>
      <c r="D20" s="13">
        <f t="shared" si="0"/>
        <v>0</v>
      </c>
      <c r="E20" s="13">
        <f t="shared" si="1"/>
        <v>0</v>
      </c>
      <c r="F20" s="165">
        <v>681</v>
      </c>
      <c r="G20" s="13">
        <f t="shared" si="2"/>
        <v>44.698237668602935</v>
      </c>
      <c r="H20" s="13">
        <f t="shared" si="3"/>
        <v>1.5171430480985586</v>
      </c>
      <c r="I20" s="150">
        <f t="shared" si="4"/>
        <v>681</v>
      </c>
      <c r="J20" s="13">
        <f t="shared" si="5"/>
        <v>38.185488392957275</v>
      </c>
      <c r="K20" s="79">
        <f t="shared" si="6"/>
        <v>1.0473700399876962</v>
      </c>
    </row>
    <row r="21" spans="1:12" s="10" customFormat="1" ht="16.2" customHeight="1" thickBot="1">
      <c r="A21" s="245"/>
      <c r="B21" s="54" t="s">
        <v>28</v>
      </c>
      <c r="C21" s="163">
        <v>0</v>
      </c>
      <c r="D21" s="59">
        <f t="shared" si="0"/>
        <v>0</v>
      </c>
      <c r="E21" s="59">
        <f t="shared" si="1"/>
        <v>0</v>
      </c>
      <c r="F21" s="163">
        <v>1626</v>
      </c>
      <c r="G21" s="59">
        <f t="shared" si="2"/>
        <v>106.72442650388895</v>
      </c>
      <c r="H21" s="59">
        <f t="shared" si="3"/>
        <v>3.6224296566934746</v>
      </c>
      <c r="I21" s="147">
        <f t="shared" si="4"/>
        <v>1626</v>
      </c>
      <c r="J21" s="59">
        <f t="shared" si="5"/>
        <v>91.174161713580801</v>
      </c>
      <c r="K21" s="60">
        <f t="shared" si="6"/>
        <v>2.5007689941556444</v>
      </c>
    </row>
    <row r="22" spans="1:12" ht="16.5" customHeight="1">
      <c r="A22" s="243" t="s">
        <v>29</v>
      </c>
      <c r="B22" s="78" t="s">
        <v>30</v>
      </c>
      <c r="C22" s="162">
        <v>9245</v>
      </c>
      <c r="D22" s="45">
        <f t="shared" si="0"/>
        <v>3557.8218202809312</v>
      </c>
      <c r="E22" s="45">
        <f t="shared" si="1"/>
        <v>45.919634431033629</v>
      </c>
      <c r="F22" s="162">
        <v>4075</v>
      </c>
      <c r="G22" s="55">
        <f t="shared" si="2"/>
        <v>267.46742804633914</v>
      </c>
      <c r="H22" s="45">
        <f t="shared" si="3"/>
        <v>9.0783523069040033</v>
      </c>
      <c r="I22" s="53">
        <f t="shared" si="4"/>
        <v>13320</v>
      </c>
      <c r="J22" s="55">
        <f t="shared" si="5"/>
        <v>746.88796680497921</v>
      </c>
      <c r="K22" s="202">
        <f t="shared" si="6"/>
        <v>20.486004306367271</v>
      </c>
      <c r="L22" s="225"/>
    </row>
    <row r="23" spans="1:12" s="10" customFormat="1" ht="11.25" customHeight="1">
      <c r="A23" s="244"/>
      <c r="B23" s="36" t="s">
        <v>31</v>
      </c>
      <c r="C23" s="165">
        <v>7550</v>
      </c>
      <c r="D23" s="13">
        <f t="shared" si="0"/>
        <v>2905.5224167789111</v>
      </c>
      <c r="E23" s="13">
        <f t="shared" si="1"/>
        <v>37.500620871206479</v>
      </c>
      <c r="F23" s="165">
        <v>1703</v>
      </c>
      <c r="G23" s="13">
        <f t="shared" si="2"/>
        <v>111.77841226083818</v>
      </c>
      <c r="H23" s="13">
        <f t="shared" si="3"/>
        <v>3.7939715285049123</v>
      </c>
      <c r="I23" s="150">
        <f t="shared" si="4"/>
        <v>9253</v>
      </c>
      <c r="J23" s="13">
        <f t="shared" si="5"/>
        <v>518.84041718066612</v>
      </c>
      <c r="K23" s="79">
        <f t="shared" si="6"/>
        <v>14.231005844355582</v>
      </c>
    </row>
    <row r="24" spans="1:12" s="10" customFormat="1" ht="12.75" customHeight="1">
      <c r="A24" s="244"/>
      <c r="B24" s="180" t="s">
        <v>51</v>
      </c>
      <c r="C24" s="165">
        <v>76</v>
      </c>
      <c r="D24" s="13">
        <f t="shared" si="0"/>
        <v>29.247642870887049</v>
      </c>
      <c r="E24" s="13">
        <f t="shared" si="1"/>
        <v>0.37748969353797246</v>
      </c>
      <c r="F24" s="165">
        <v>195</v>
      </c>
      <c r="G24" s="13">
        <f t="shared" si="2"/>
        <v>12.799054839027272</v>
      </c>
      <c r="H24" s="13">
        <f t="shared" si="3"/>
        <v>0.43442422082117316</v>
      </c>
      <c r="I24" s="150">
        <f t="shared" si="4"/>
        <v>271</v>
      </c>
      <c r="J24" s="13">
        <f t="shared" si="5"/>
        <v>15.195693618930134</v>
      </c>
      <c r="K24" s="79">
        <f t="shared" si="6"/>
        <v>0.41679483235927406</v>
      </c>
    </row>
    <row r="25" spans="1:12" s="10" customFormat="1" ht="12" thickBot="1">
      <c r="A25" s="245"/>
      <c r="B25" s="77" t="s">
        <v>52</v>
      </c>
      <c r="C25" s="163">
        <v>944</v>
      </c>
      <c r="D25" s="59">
        <f t="shared" si="0"/>
        <v>363.28651144891285</v>
      </c>
      <c r="E25" s="59">
        <f t="shared" si="1"/>
        <v>4.6888193513137635</v>
      </c>
      <c r="F25" s="163">
        <v>1210</v>
      </c>
      <c r="G25" s="59">
        <f t="shared" si="2"/>
        <v>79.419776180630762</v>
      </c>
      <c r="H25" s="59">
        <f t="shared" si="3"/>
        <v>2.6956579856083054</v>
      </c>
      <c r="I25" s="147">
        <f t="shared" si="4"/>
        <v>2154</v>
      </c>
      <c r="J25" s="59">
        <f t="shared" si="5"/>
        <v>120.78053156891332</v>
      </c>
      <c r="K25" s="60">
        <f t="shared" si="6"/>
        <v>3.3128268225161488</v>
      </c>
    </row>
    <row r="26" spans="1:12" ht="14.4" thickBot="1">
      <c r="A26" s="142" t="s">
        <v>32</v>
      </c>
      <c r="B26" s="32" t="s">
        <v>33</v>
      </c>
      <c r="C26" s="164">
        <v>1082</v>
      </c>
      <c r="D26" s="14">
        <f t="shared" si="0"/>
        <v>416.39407350394458</v>
      </c>
      <c r="E26" s="14">
        <f t="shared" si="1"/>
        <v>5.3742611632642925</v>
      </c>
      <c r="F26" s="164">
        <v>1948</v>
      </c>
      <c r="G26" s="16">
        <f t="shared" si="2"/>
        <v>127.85927603294937</v>
      </c>
      <c r="H26" s="14">
        <f t="shared" si="3"/>
        <v>4.3397865751776683</v>
      </c>
      <c r="I26" s="71">
        <f t="shared" si="4"/>
        <v>3030</v>
      </c>
      <c r="J26" s="16">
        <f t="shared" si="5"/>
        <v>169.9001906470786</v>
      </c>
      <c r="K26" s="69">
        <f t="shared" si="6"/>
        <v>4.6601045832051673</v>
      </c>
    </row>
    <row r="27" spans="1:12" ht="14.4" thickBot="1">
      <c r="A27" s="142" t="s">
        <v>34</v>
      </c>
      <c r="B27" s="32" t="s">
        <v>35</v>
      </c>
      <c r="C27" s="164">
        <v>636</v>
      </c>
      <c r="D27" s="14">
        <f t="shared" si="0"/>
        <v>244.75659034058111</v>
      </c>
      <c r="E27" s="14">
        <f t="shared" si="1"/>
        <v>3.158992698554612</v>
      </c>
      <c r="F27" s="164">
        <v>1396</v>
      </c>
      <c r="G27" s="16">
        <f t="shared" si="2"/>
        <v>91.628105411702933</v>
      </c>
      <c r="H27" s="14">
        <f t="shared" si="3"/>
        <v>3.1100318577761934</v>
      </c>
      <c r="I27" s="71">
        <f t="shared" si="4"/>
        <v>2032</v>
      </c>
      <c r="J27" s="16">
        <f t="shared" si="5"/>
        <v>113.93966580688573</v>
      </c>
      <c r="K27" s="69">
        <f t="shared" si="6"/>
        <v>3.125192248538911</v>
      </c>
    </row>
    <row r="28" spans="1:12" ht="27" thickBot="1">
      <c r="A28" s="142" t="s">
        <v>36</v>
      </c>
      <c r="B28" s="32" t="s">
        <v>54</v>
      </c>
      <c r="C28" s="164">
        <v>125</v>
      </c>
      <c r="D28" s="14">
        <f t="shared" si="0"/>
        <v>48.10467577448528</v>
      </c>
      <c r="E28" s="14">
        <f t="shared" si="1"/>
        <v>0.62087120647692839</v>
      </c>
      <c r="F28" s="164">
        <v>3911</v>
      </c>
      <c r="G28" s="16">
        <f t="shared" si="2"/>
        <v>256.70309474582388</v>
      </c>
      <c r="H28" s="14">
        <f t="shared" si="3"/>
        <v>8.7129903981108114</v>
      </c>
      <c r="I28" s="71">
        <f t="shared" si="4"/>
        <v>4036</v>
      </c>
      <c r="J28" s="16">
        <f t="shared" si="5"/>
        <v>226.30929684871595</v>
      </c>
      <c r="K28" s="69">
        <f t="shared" si="6"/>
        <v>6.2073208243617346</v>
      </c>
    </row>
    <row r="29" spans="1:12" ht="13.8">
      <c r="A29" s="146" t="s">
        <v>38</v>
      </c>
      <c r="B29" s="78" t="s">
        <v>39</v>
      </c>
      <c r="C29" s="162">
        <v>372</v>
      </c>
      <c r="D29" s="45">
        <f t="shared" si="0"/>
        <v>143.15951510486821</v>
      </c>
      <c r="E29" s="45">
        <f t="shared" si="1"/>
        <v>1.847712710475339</v>
      </c>
      <c r="F29" s="162">
        <v>4029</v>
      </c>
      <c r="G29" s="55">
        <f t="shared" si="2"/>
        <v>264.44816382790196</v>
      </c>
      <c r="H29" s="45">
        <f t="shared" si="3"/>
        <v>8.9758727471205475</v>
      </c>
      <c r="I29" s="53">
        <f t="shared" si="4"/>
        <v>4401</v>
      </c>
      <c r="J29" s="55">
        <f t="shared" si="5"/>
        <v>246.77582146461813</v>
      </c>
      <c r="K29" s="46">
        <f t="shared" si="6"/>
        <v>6.7686865579821589</v>
      </c>
    </row>
    <row r="30" spans="1:12" s="10" customFormat="1" ht="12" customHeight="1" thickBot="1">
      <c r="A30" s="152"/>
      <c r="B30" s="77" t="s">
        <v>40</v>
      </c>
      <c r="C30" s="163">
        <v>253</v>
      </c>
      <c r="D30" s="59">
        <f t="shared" si="0"/>
        <v>97.3638637675582</v>
      </c>
      <c r="E30" s="59">
        <f t="shared" si="1"/>
        <v>1.2566433219093032</v>
      </c>
      <c r="F30" s="163">
        <v>2624</v>
      </c>
      <c r="G30" s="59">
        <f t="shared" si="2"/>
        <v>172.2293328082439</v>
      </c>
      <c r="H30" s="59">
        <f t="shared" si="3"/>
        <v>5.8457905406910688</v>
      </c>
      <c r="I30" s="147">
        <f t="shared" si="4"/>
        <v>2877</v>
      </c>
      <c r="J30" s="59">
        <f t="shared" si="5"/>
        <v>161.32107210945387</v>
      </c>
      <c r="K30" s="60">
        <f t="shared" si="6"/>
        <v>4.4247923715779764</v>
      </c>
    </row>
    <row r="31" spans="1:12" ht="14.4" thickBot="1">
      <c r="A31" s="142" t="s">
        <v>41</v>
      </c>
      <c r="B31" s="30" t="s">
        <v>42</v>
      </c>
      <c r="C31" s="164">
        <v>4</v>
      </c>
      <c r="D31" s="82">
        <f t="shared" si="0"/>
        <v>1.539349624783529</v>
      </c>
      <c r="E31" s="82">
        <f t="shared" si="1"/>
        <v>1.9867878607261708E-2</v>
      </c>
      <c r="F31" s="164">
        <v>30</v>
      </c>
      <c r="G31" s="31">
        <f t="shared" si="2"/>
        <v>1.9690853598503495</v>
      </c>
      <c r="H31" s="82">
        <f t="shared" si="3"/>
        <v>6.6834495510949721E-2</v>
      </c>
      <c r="I31" s="71">
        <f t="shared" si="4"/>
        <v>34</v>
      </c>
      <c r="J31" s="31">
        <f t="shared" si="5"/>
        <v>1.9064707861388359</v>
      </c>
      <c r="K31" s="83">
        <f t="shared" si="6"/>
        <v>5.229160258382036E-2</v>
      </c>
    </row>
    <row r="32" spans="1:12" ht="14.4" thickBot="1">
      <c r="A32" s="142" t="s">
        <v>43</v>
      </c>
      <c r="B32" s="30" t="s">
        <v>44</v>
      </c>
      <c r="C32" s="164">
        <v>11</v>
      </c>
      <c r="D32" s="82">
        <f t="shared" si="0"/>
        <v>4.2332114681547051</v>
      </c>
      <c r="E32" s="82">
        <f t="shared" si="1"/>
        <v>5.4636666169969698E-2</v>
      </c>
      <c r="F32" s="164">
        <v>0</v>
      </c>
      <c r="G32" s="31">
        <f t="shared" si="2"/>
        <v>0</v>
      </c>
      <c r="H32" s="82">
        <f t="shared" si="3"/>
        <v>0</v>
      </c>
      <c r="I32" s="71">
        <f t="shared" si="4"/>
        <v>11</v>
      </c>
      <c r="J32" s="31">
        <f t="shared" si="5"/>
        <v>0.61679937198609402</v>
      </c>
      <c r="K32" s="83">
        <f t="shared" si="6"/>
        <v>1.6917871424177177E-2</v>
      </c>
    </row>
    <row r="33" spans="1:11" ht="14.4" thickBot="1">
      <c r="A33" s="142" t="s">
        <v>45</v>
      </c>
      <c r="B33" s="30" t="s">
        <v>46</v>
      </c>
      <c r="C33" s="164">
        <v>70</v>
      </c>
      <c r="D33" s="82">
        <f t="shared" si="0"/>
        <v>26.938618433711756</v>
      </c>
      <c r="E33" s="82">
        <f t="shared" si="1"/>
        <v>0.34768787562707992</v>
      </c>
      <c r="F33" s="164">
        <v>50</v>
      </c>
      <c r="G33" s="31">
        <f t="shared" si="2"/>
        <v>3.2818089330839157</v>
      </c>
      <c r="H33" s="82">
        <f t="shared" si="3"/>
        <v>0.11139082585158286</v>
      </c>
      <c r="I33" s="71">
        <f t="shared" si="4"/>
        <v>120</v>
      </c>
      <c r="J33" s="31">
        <f t="shared" si="5"/>
        <v>6.7287204216664795</v>
      </c>
      <c r="K33" s="83">
        <f t="shared" si="6"/>
        <v>0.1845585973546601</v>
      </c>
    </row>
    <row r="34" spans="1:11" ht="14.4" thickBot="1">
      <c r="A34" s="142" t="s">
        <v>47</v>
      </c>
      <c r="B34" s="30" t="s">
        <v>48</v>
      </c>
      <c r="C34" s="164">
        <v>2819</v>
      </c>
      <c r="D34" s="82">
        <f t="shared" si="0"/>
        <v>1084.8566480661921</v>
      </c>
      <c r="E34" s="82">
        <f t="shared" si="1"/>
        <v>14.00188744846769</v>
      </c>
      <c r="F34" s="164">
        <v>2328</v>
      </c>
      <c r="G34" s="31">
        <f t="shared" si="2"/>
        <v>152.80102392438712</v>
      </c>
      <c r="H34" s="82">
        <f t="shared" si="3"/>
        <v>5.1863568516496983</v>
      </c>
      <c r="I34" s="71">
        <f t="shared" si="4"/>
        <v>5147</v>
      </c>
      <c r="J34" s="31">
        <f t="shared" si="5"/>
        <v>288.60603341931142</v>
      </c>
      <c r="K34" s="83">
        <f t="shared" si="6"/>
        <v>7.9160258382036295</v>
      </c>
    </row>
    <row r="35" spans="1:11" ht="14.4" thickBot="1">
      <c r="A35" s="142" t="s">
        <v>49</v>
      </c>
      <c r="B35" s="30" t="s">
        <v>50</v>
      </c>
      <c r="C35" s="164">
        <v>376</v>
      </c>
      <c r="D35" s="82">
        <f t="shared" si="0"/>
        <v>144.69886472965172</v>
      </c>
      <c r="E35" s="82">
        <f t="shared" si="1"/>
        <v>1.8675805890826007</v>
      </c>
      <c r="F35" s="164">
        <v>1544</v>
      </c>
      <c r="G35" s="31">
        <f t="shared" si="2"/>
        <v>101.34225985363132</v>
      </c>
      <c r="H35" s="82">
        <f t="shared" si="3"/>
        <v>3.4397487022968787</v>
      </c>
      <c r="I35" s="71">
        <f t="shared" si="4"/>
        <v>1920</v>
      </c>
      <c r="J35" s="31">
        <f t="shared" si="5"/>
        <v>107.65952674666367</v>
      </c>
      <c r="K35" s="83">
        <f t="shared" si="6"/>
        <v>2.9529375576745616</v>
      </c>
    </row>
    <row r="36" spans="1:11" ht="13.8">
      <c r="A36" s="233" t="s">
        <v>62</v>
      </c>
      <c r="B36" s="89" t="s">
        <v>63</v>
      </c>
      <c r="C36" s="162">
        <v>5</v>
      </c>
      <c r="D36" s="57">
        <f t="shared" si="0"/>
        <v>1.9241870309794111</v>
      </c>
      <c r="E36" s="57">
        <f t="shared" si="1"/>
        <v>2.4834848259077138E-2</v>
      </c>
      <c r="F36" s="162">
        <v>136</v>
      </c>
      <c r="G36" s="49">
        <f t="shared" si="2"/>
        <v>8.926520297988251</v>
      </c>
      <c r="H36" s="57">
        <f t="shared" si="3"/>
        <v>0.3029830463163054</v>
      </c>
      <c r="I36" s="109">
        <f t="shared" si="4"/>
        <v>141</v>
      </c>
      <c r="J36" s="49">
        <f t="shared" si="5"/>
        <v>7.906246495458114</v>
      </c>
      <c r="K36" s="58">
        <f t="shared" si="6"/>
        <v>0.21685635189172561</v>
      </c>
    </row>
    <row r="37" spans="1:11" s="10" customFormat="1" ht="11.4">
      <c r="A37" s="234"/>
      <c r="B37" s="34" t="s">
        <v>64</v>
      </c>
      <c r="C37" s="166">
        <v>2</v>
      </c>
      <c r="D37" s="153">
        <f t="shared" si="0"/>
        <v>0.7696748123917645</v>
      </c>
      <c r="E37" s="153">
        <f t="shared" si="1"/>
        <v>9.9339393036308541E-3</v>
      </c>
      <c r="F37" s="175">
        <v>24</v>
      </c>
      <c r="G37" s="153">
        <f t="shared" si="2"/>
        <v>1.5752682878802795</v>
      </c>
      <c r="H37" s="153">
        <f t="shared" si="3"/>
        <v>5.3467596408759775E-2</v>
      </c>
      <c r="I37" s="155">
        <f t="shared" si="4"/>
        <v>26</v>
      </c>
      <c r="J37" s="153">
        <f t="shared" si="5"/>
        <v>1.4578894246944039</v>
      </c>
      <c r="K37" s="156">
        <f t="shared" si="6"/>
        <v>3.9987696093509689E-2</v>
      </c>
    </row>
    <row r="38" spans="1:11" s="10" customFormat="1" ht="12" thickBot="1">
      <c r="A38" s="235"/>
      <c r="B38" s="77" t="s">
        <v>65</v>
      </c>
      <c r="C38" s="167">
        <v>3</v>
      </c>
      <c r="D38" s="157">
        <f t="shared" si="0"/>
        <v>1.1545122185876466</v>
      </c>
      <c r="E38" s="157">
        <f t="shared" si="1"/>
        <v>1.4900908955446282E-2</v>
      </c>
      <c r="F38" s="177">
        <v>41</v>
      </c>
      <c r="G38" s="157">
        <f t="shared" si="2"/>
        <v>2.6910833251288109</v>
      </c>
      <c r="H38" s="157">
        <f t="shared" si="3"/>
        <v>9.1340477198297951E-2</v>
      </c>
      <c r="I38" s="159">
        <f t="shared" si="4"/>
        <v>44</v>
      </c>
      <c r="J38" s="157">
        <f t="shared" si="5"/>
        <v>2.4671974879443761</v>
      </c>
      <c r="K38" s="160">
        <f t="shared" si="6"/>
        <v>6.7671485696708708E-2</v>
      </c>
    </row>
    <row r="39" spans="1:11" ht="19.2" customHeight="1" thickBot="1">
      <c r="A39" s="90"/>
      <c r="B39" s="91" t="s">
        <v>69</v>
      </c>
      <c r="C39" s="137">
        <v>20133</v>
      </c>
      <c r="D39" s="134">
        <f t="shared" si="0"/>
        <v>7747.9314989416971</v>
      </c>
      <c r="E39" s="134">
        <f t="shared" si="1"/>
        <v>100</v>
      </c>
      <c r="F39" s="137">
        <v>44887</v>
      </c>
      <c r="G39" s="134">
        <f t="shared" si="2"/>
        <v>2946.2111515867546</v>
      </c>
      <c r="H39" s="134">
        <f t="shared" si="3"/>
        <v>100</v>
      </c>
      <c r="I39" s="137">
        <f>I7+I9+I11+I12+SUM(I14:I18)+I22+SUM(I26:I29)+SUM(I31:I36)</f>
        <v>65020</v>
      </c>
      <c r="J39" s="134">
        <f t="shared" si="5"/>
        <v>3645.845015139621</v>
      </c>
      <c r="K39" s="135">
        <f t="shared" si="6"/>
        <v>100</v>
      </c>
    </row>
    <row r="40" spans="1:11">
      <c r="A40" s="92"/>
      <c r="B40" s="93"/>
    </row>
    <row r="41" spans="1:11">
      <c r="A41" s="92"/>
      <c r="B41" s="96"/>
    </row>
    <row r="42" spans="1:11">
      <c r="A42" s="92"/>
      <c r="B42" s="94"/>
    </row>
    <row r="43" spans="1:11">
      <c r="A43" s="92"/>
      <c r="B43" s="94"/>
    </row>
  </sheetData>
  <mergeCells count="12">
    <mergeCell ref="C5:E5"/>
    <mergeCell ref="F5:H5"/>
    <mergeCell ref="I5:K5"/>
    <mergeCell ref="A4:C4"/>
    <mergeCell ref="A36:A38"/>
    <mergeCell ref="A22:A25"/>
    <mergeCell ref="B5:B6"/>
    <mergeCell ref="A5:A6"/>
    <mergeCell ref="A7:A8"/>
    <mergeCell ref="A9:A10"/>
    <mergeCell ref="A12:A13"/>
    <mergeCell ref="A18:A21"/>
  </mergeCells>
  <phoneticPr fontId="0" type="noConversion"/>
  <printOptions horizontalCentered="1" verticalCentered="1"/>
  <pageMargins left="0.74803149606299213" right="0.74803149606299213" top="0.15748031496062992" bottom="0.39370078740157483" header="0" footer="0"/>
  <pageSetup paperSize="9" scale="85" orientation="landscape" horizontalDpi="1200" verticalDpi="1200" r:id="rId1"/>
  <headerFooter alignWithMargins="0">
    <oddFooter>&amp;L&amp;Z&amp;F * 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tabColor theme="7" tint="0.79998168889431442"/>
  </sheetPr>
  <dimension ref="A1:L43"/>
  <sheetViews>
    <sheetView workbookViewId="0">
      <selection activeCell="D4" sqref="D4"/>
    </sheetView>
  </sheetViews>
  <sheetFormatPr defaultRowHeight="13.2"/>
  <cols>
    <col min="1" max="1" width="7.6640625" style="37" customWidth="1"/>
    <col min="2" max="2" width="59.21875" style="1" customWidth="1"/>
    <col min="3" max="3" width="10.6640625" style="4" customWidth="1"/>
    <col min="4" max="4" width="10.44140625" style="1" customWidth="1"/>
    <col min="5" max="5" width="8.88671875" style="1"/>
    <col min="6" max="6" width="9.109375" style="4" customWidth="1"/>
    <col min="7" max="7" width="10.44140625" style="1" customWidth="1"/>
    <col min="8" max="9" width="8.88671875" style="1"/>
    <col min="10" max="10" width="10" style="1" customWidth="1"/>
    <col min="11" max="16384" width="8.88671875" style="1"/>
  </cols>
  <sheetData>
    <row r="1" spans="1:12" ht="7.8" customHeight="1"/>
    <row r="2" spans="1:12">
      <c r="A2" s="40" t="s">
        <v>77</v>
      </c>
      <c r="B2" s="23"/>
      <c r="C2" s="23"/>
      <c r="D2" s="23"/>
      <c r="E2" s="23"/>
      <c r="F2" s="23"/>
      <c r="G2" s="23"/>
      <c r="H2" s="23"/>
      <c r="I2" s="23"/>
      <c r="J2" s="23"/>
      <c r="K2" s="23"/>
    </row>
    <row r="3" spans="1:12" ht="10.199999999999999" customHeight="1">
      <c r="A3" s="23"/>
      <c r="B3" s="3"/>
      <c r="C3" s="20"/>
      <c r="D3" s="3"/>
      <c r="E3" s="3"/>
      <c r="F3" s="20"/>
      <c r="G3" s="3"/>
      <c r="H3" s="111"/>
      <c r="I3" s="111"/>
      <c r="J3" s="111"/>
      <c r="K3" s="111"/>
    </row>
    <row r="4" spans="1:12" ht="13.8">
      <c r="A4" s="266" t="s">
        <v>66</v>
      </c>
      <c r="B4" s="266"/>
      <c r="C4" s="266"/>
      <c r="D4" s="230">
        <v>1607</v>
      </c>
      <c r="E4" s="179"/>
      <c r="F4" s="179"/>
      <c r="G4" s="230">
        <v>9041</v>
      </c>
      <c r="H4" s="116"/>
      <c r="I4" s="116"/>
      <c r="J4" s="207">
        <v>10648</v>
      </c>
      <c r="K4" s="4"/>
      <c r="L4" s="4"/>
    </row>
    <row r="5" spans="1:12" ht="20.399999999999999" customHeight="1">
      <c r="A5" s="239" t="s">
        <v>68</v>
      </c>
      <c r="B5" s="267" t="s">
        <v>53</v>
      </c>
      <c r="C5" s="258" t="s">
        <v>0</v>
      </c>
      <c r="D5" s="259"/>
      <c r="E5" s="260"/>
      <c r="F5" s="255" t="s">
        <v>1</v>
      </c>
      <c r="G5" s="256"/>
      <c r="H5" s="257"/>
      <c r="I5" s="255" t="s">
        <v>2</v>
      </c>
      <c r="J5" s="256"/>
      <c r="K5" s="257"/>
    </row>
    <row r="6" spans="1:12" ht="24" customHeight="1" thickBot="1">
      <c r="A6" s="240"/>
      <c r="B6" s="268"/>
      <c r="C6" s="26" t="s">
        <v>3</v>
      </c>
      <c r="D6" s="26" t="s">
        <v>4</v>
      </c>
      <c r="E6" s="26" t="s">
        <v>5</v>
      </c>
      <c r="F6" s="26" t="s">
        <v>3</v>
      </c>
      <c r="G6" s="26" t="s">
        <v>4</v>
      </c>
      <c r="H6" s="26" t="s">
        <v>5</v>
      </c>
      <c r="I6" s="26" t="s">
        <v>3</v>
      </c>
      <c r="J6" s="26" t="s">
        <v>4</v>
      </c>
      <c r="K6" s="26" t="s">
        <v>5</v>
      </c>
    </row>
    <row r="7" spans="1:12" ht="15" customHeight="1">
      <c r="A7" s="246" t="s">
        <v>6</v>
      </c>
      <c r="B7" s="44" t="s">
        <v>7</v>
      </c>
      <c r="C7" s="162">
        <v>2853</v>
      </c>
      <c r="D7" s="55">
        <f t="shared" ref="D7:D39" si="0">C7*1000/$D$4</f>
        <v>1775.357809583074</v>
      </c>
      <c r="E7" s="55">
        <f t="shared" ref="E7:E39" si="1">C7*100/C$39</f>
        <v>21.044478867005974</v>
      </c>
      <c r="F7" s="162">
        <v>1043</v>
      </c>
      <c r="G7" s="55">
        <f t="shared" ref="G7:G39" si="2">F7*1000/$G$4</f>
        <v>115.36334476274749</v>
      </c>
      <c r="H7" s="55">
        <f t="shared" ref="H7:H39" si="3">F7*100/F$39</f>
        <v>3.1907733724914342</v>
      </c>
      <c r="I7" s="53">
        <f t="shared" ref="I7:I38" si="4">C7+F7</f>
        <v>3896</v>
      </c>
      <c r="J7" s="55">
        <f t="shared" ref="J7:J39" si="5">I7*1000/$J$4</f>
        <v>365.89030803906837</v>
      </c>
      <c r="K7" s="206">
        <f t="shared" ref="K7:K39" si="6">I7*100/I$39</f>
        <v>8.4246945615742241</v>
      </c>
    </row>
    <row r="8" spans="1:12" s="10" customFormat="1" ht="12" thickBot="1">
      <c r="A8" s="247"/>
      <c r="B8" s="54" t="s">
        <v>8</v>
      </c>
      <c r="C8" s="163">
        <v>0</v>
      </c>
      <c r="D8" s="59">
        <f t="shared" si="0"/>
        <v>0</v>
      </c>
      <c r="E8" s="59">
        <f t="shared" si="1"/>
        <v>0</v>
      </c>
      <c r="F8" s="163">
        <v>0</v>
      </c>
      <c r="G8" s="59">
        <f t="shared" si="2"/>
        <v>0</v>
      </c>
      <c r="H8" s="59">
        <f t="shared" si="3"/>
        <v>0</v>
      </c>
      <c r="I8" s="147">
        <f t="shared" si="4"/>
        <v>0</v>
      </c>
      <c r="J8" s="59">
        <f t="shared" si="5"/>
        <v>0</v>
      </c>
      <c r="K8" s="60">
        <f t="shared" si="6"/>
        <v>0</v>
      </c>
    </row>
    <row r="9" spans="1:12" ht="15.75" customHeight="1">
      <c r="A9" s="246" t="s">
        <v>9</v>
      </c>
      <c r="B9" s="44" t="s">
        <v>10</v>
      </c>
      <c r="C9" s="162">
        <v>14</v>
      </c>
      <c r="D9" s="55">
        <f t="shared" si="0"/>
        <v>8.7118855009334162</v>
      </c>
      <c r="E9" s="55">
        <f t="shared" si="1"/>
        <v>0.1032676845909862</v>
      </c>
      <c r="F9" s="162">
        <v>304</v>
      </c>
      <c r="G9" s="55">
        <f t="shared" si="2"/>
        <v>33.624599048777789</v>
      </c>
      <c r="H9" s="55">
        <f t="shared" si="3"/>
        <v>0.93000489476260406</v>
      </c>
      <c r="I9" s="53">
        <f t="shared" si="4"/>
        <v>318</v>
      </c>
      <c r="J9" s="55">
        <f t="shared" si="5"/>
        <v>29.864763335837715</v>
      </c>
      <c r="K9" s="56">
        <f t="shared" si="6"/>
        <v>0.68764190723321439</v>
      </c>
    </row>
    <row r="10" spans="1:12" s="10" customFormat="1" ht="12" thickBot="1">
      <c r="A10" s="247"/>
      <c r="B10" s="54" t="s">
        <v>11</v>
      </c>
      <c r="C10" s="163">
        <v>1</v>
      </c>
      <c r="D10" s="59">
        <f t="shared" si="0"/>
        <v>0.62227753578095835</v>
      </c>
      <c r="E10" s="59">
        <f t="shared" si="1"/>
        <v>7.3762631850704434E-3</v>
      </c>
      <c r="F10" s="163">
        <v>171</v>
      </c>
      <c r="G10" s="59">
        <f t="shared" si="2"/>
        <v>18.913836964937506</v>
      </c>
      <c r="H10" s="59">
        <f t="shared" si="3"/>
        <v>0.52312775330396477</v>
      </c>
      <c r="I10" s="147">
        <f t="shared" si="4"/>
        <v>172</v>
      </c>
      <c r="J10" s="59">
        <f t="shared" si="5"/>
        <v>16.153268219383921</v>
      </c>
      <c r="K10" s="60">
        <f t="shared" si="6"/>
        <v>0.37193210076765054</v>
      </c>
    </row>
    <row r="11" spans="1:12" ht="20.25" customHeight="1" thickBot="1">
      <c r="A11" s="142" t="s">
        <v>12</v>
      </c>
      <c r="B11" s="32" t="s">
        <v>13</v>
      </c>
      <c r="C11" s="164">
        <v>14</v>
      </c>
      <c r="D11" s="16">
        <f t="shared" si="0"/>
        <v>8.7118855009334162</v>
      </c>
      <c r="E11" s="16">
        <f t="shared" si="1"/>
        <v>0.1032676845909862</v>
      </c>
      <c r="F11" s="164">
        <v>64</v>
      </c>
      <c r="G11" s="16">
        <f t="shared" si="2"/>
        <v>7.0788629576374298</v>
      </c>
      <c r="H11" s="16">
        <f t="shared" si="3"/>
        <v>0.19579050416054822</v>
      </c>
      <c r="I11" s="71">
        <f t="shared" si="4"/>
        <v>78</v>
      </c>
      <c r="J11" s="16">
        <f t="shared" si="5"/>
        <v>7.325319308790383</v>
      </c>
      <c r="K11" s="70">
        <f t="shared" si="6"/>
        <v>0.16866688290626014</v>
      </c>
    </row>
    <row r="12" spans="1:12" ht="22.5" customHeight="1">
      <c r="A12" s="246" t="s">
        <v>14</v>
      </c>
      <c r="B12" s="44" t="s">
        <v>57</v>
      </c>
      <c r="C12" s="162">
        <v>34</v>
      </c>
      <c r="D12" s="55">
        <f t="shared" si="0"/>
        <v>21.157436216552583</v>
      </c>
      <c r="E12" s="55">
        <f t="shared" si="1"/>
        <v>0.25079294829239507</v>
      </c>
      <c r="F12" s="162">
        <v>2258</v>
      </c>
      <c r="G12" s="55">
        <f t="shared" si="2"/>
        <v>249.75113372414555</v>
      </c>
      <c r="H12" s="55">
        <f t="shared" si="3"/>
        <v>6.9077337249143413</v>
      </c>
      <c r="I12" s="53">
        <f t="shared" si="4"/>
        <v>2292</v>
      </c>
      <c r="J12" s="55">
        <f t="shared" si="5"/>
        <v>215.25169045830202</v>
      </c>
      <c r="K12" s="56">
        <f t="shared" si="6"/>
        <v>4.9562114823224128</v>
      </c>
    </row>
    <row r="13" spans="1:12" s="10" customFormat="1" ht="12" thickBot="1">
      <c r="A13" s="247"/>
      <c r="B13" s="77" t="s">
        <v>16</v>
      </c>
      <c r="C13" s="163">
        <v>2</v>
      </c>
      <c r="D13" s="59">
        <f t="shared" si="0"/>
        <v>1.2445550715619167</v>
      </c>
      <c r="E13" s="59">
        <f t="shared" si="1"/>
        <v>1.4752526370140887E-2</v>
      </c>
      <c r="F13" s="163">
        <v>1325</v>
      </c>
      <c r="G13" s="59">
        <f t="shared" si="2"/>
        <v>146.5545846698374</v>
      </c>
      <c r="H13" s="59">
        <f t="shared" si="3"/>
        <v>4.0534752814488497</v>
      </c>
      <c r="I13" s="147">
        <f t="shared" si="4"/>
        <v>1327</v>
      </c>
      <c r="J13" s="59">
        <f t="shared" si="5"/>
        <v>124.62434259954921</v>
      </c>
      <c r="K13" s="60">
        <f t="shared" si="6"/>
        <v>2.8694994053411178</v>
      </c>
    </row>
    <row r="14" spans="1:12" ht="14.25" customHeight="1" thickBot="1">
      <c r="A14" s="143" t="s">
        <v>17</v>
      </c>
      <c r="B14" s="28" t="s">
        <v>18</v>
      </c>
      <c r="C14" s="164">
        <v>38</v>
      </c>
      <c r="D14" s="16">
        <f t="shared" si="0"/>
        <v>23.646546359676417</v>
      </c>
      <c r="E14" s="16">
        <f t="shared" si="1"/>
        <v>0.28029800103267682</v>
      </c>
      <c r="F14" s="164">
        <v>783</v>
      </c>
      <c r="G14" s="16">
        <f t="shared" si="2"/>
        <v>86.605463997345424</v>
      </c>
      <c r="H14" s="16">
        <f t="shared" si="3"/>
        <v>2.3953744493392071</v>
      </c>
      <c r="I14" s="71">
        <f t="shared" si="4"/>
        <v>821</v>
      </c>
      <c r="J14" s="16">
        <f t="shared" si="5"/>
        <v>77.103681442524419</v>
      </c>
      <c r="K14" s="70">
        <f t="shared" si="6"/>
        <v>1.7753270623851227</v>
      </c>
    </row>
    <row r="15" spans="1:12" ht="15" customHeight="1" thickBot="1">
      <c r="A15" s="143" t="s">
        <v>19</v>
      </c>
      <c r="B15" s="28" t="s">
        <v>20</v>
      </c>
      <c r="C15" s="164">
        <v>59</v>
      </c>
      <c r="D15" s="16">
        <f t="shared" si="0"/>
        <v>36.714374611076543</v>
      </c>
      <c r="E15" s="16">
        <f t="shared" si="1"/>
        <v>0.43519952791915617</v>
      </c>
      <c r="F15" s="164">
        <v>2147</v>
      </c>
      <c r="G15" s="16">
        <f t="shared" si="2"/>
        <v>237.47373078199314</v>
      </c>
      <c r="H15" s="16">
        <f t="shared" si="3"/>
        <v>6.5681595692608905</v>
      </c>
      <c r="I15" s="71">
        <f t="shared" si="4"/>
        <v>2206</v>
      </c>
      <c r="J15" s="16">
        <f t="shared" si="5"/>
        <v>207.17505634861007</v>
      </c>
      <c r="K15" s="70">
        <f t="shared" si="6"/>
        <v>4.7702454319385881</v>
      </c>
    </row>
    <row r="16" spans="1:12" ht="14.4" thickBot="1">
      <c r="A16" s="142" t="s">
        <v>21</v>
      </c>
      <c r="B16" s="32" t="s">
        <v>22</v>
      </c>
      <c r="C16" s="164">
        <v>468</v>
      </c>
      <c r="D16" s="16">
        <f t="shared" si="0"/>
        <v>291.22588674548848</v>
      </c>
      <c r="E16" s="16">
        <f t="shared" si="1"/>
        <v>3.4520911706129676</v>
      </c>
      <c r="F16" s="164">
        <v>2175</v>
      </c>
      <c r="G16" s="16">
        <f t="shared" si="2"/>
        <v>240.57073332595951</v>
      </c>
      <c r="H16" s="16">
        <f t="shared" si="3"/>
        <v>6.6538179148311309</v>
      </c>
      <c r="I16" s="71">
        <f t="shared" si="4"/>
        <v>2643</v>
      </c>
      <c r="J16" s="16">
        <f t="shared" si="5"/>
        <v>248.21562734785874</v>
      </c>
      <c r="K16" s="70">
        <f t="shared" si="6"/>
        <v>5.7152124554005841</v>
      </c>
    </row>
    <row r="17" spans="1:12" ht="13.5" customHeight="1" thickBot="1">
      <c r="A17" s="143" t="s">
        <v>23</v>
      </c>
      <c r="B17" s="28" t="s">
        <v>24</v>
      </c>
      <c r="C17" s="164">
        <v>82</v>
      </c>
      <c r="D17" s="16">
        <f t="shared" si="0"/>
        <v>51.026757934038578</v>
      </c>
      <c r="E17" s="16">
        <f t="shared" si="1"/>
        <v>0.60485358117577637</v>
      </c>
      <c r="F17" s="164">
        <v>425</v>
      </c>
      <c r="G17" s="16">
        <f t="shared" si="2"/>
        <v>47.008074328061056</v>
      </c>
      <c r="H17" s="16">
        <f t="shared" si="3"/>
        <v>1.3001713166911404</v>
      </c>
      <c r="I17" s="71">
        <f t="shared" si="4"/>
        <v>507</v>
      </c>
      <c r="J17" s="16">
        <f t="shared" si="5"/>
        <v>47.614575507137488</v>
      </c>
      <c r="K17" s="70">
        <f t="shared" si="6"/>
        <v>1.096334738890691</v>
      </c>
    </row>
    <row r="18" spans="1:12" ht="13.5" customHeight="1">
      <c r="A18" s="243" t="s">
        <v>25</v>
      </c>
      <c r="B18" s="78" t="s">
        <v>26</v>
      </c>
      <c r="C18" s="162">
        <v>19</v>
      </c>
      <c r="D18" s="55">
        <f t="shared" si="0"/>
        <v>11.823273179838209</v>
      </c>
      <c r="E18" s="55">
        <f t="shared" si="1"/>
        <v>0.14014900051633841</v>
      </c>
      <c r="F18" s="162">
        <v>8085</v>
      </c>
      <c r="G18" s="55">
        <f t="shared" si="2"/>
        <v>894.25948457029085</v>
      </c>
      <c r="H18" s="55">
        <f t="shared" si="3"/>
        <v>24.733847283406753</v>
      </c>
      <c r="I18" s="53">
        <f t="shared" si="4"/>
        <v>8104</v>
      </c>
      <c r="J18" s="55">
        <f t="shared" si="5"/>
        <v>761.08189331329822</v>
      </c>
      <c r="K18" s="206">
        <f t="shared" si="6"/>
        <v>17.524056654773489</v>
      </c>
      <c r="L18" s="225"/>
    </row>
    <row r="19" spans="1:12" s="10" customFormat="1" ht="11.4">
      <c r="A19" s="244"/>
      <c r="B19" s="36" t="s">
        <v>27</v>
      </c>
      <c r="C19" s="165">
        <v>7</v>
      </c>
      <c r="D19" s="13">
        <f t="shared" si="0"/>
        <v>4.3559427504667081</v>
      </c>
      <c r="E19" s="13">
        <f t="shared" si="1"/>
        <v>5.1633842295493101E-2</v>
      </c>
      <c r="F19" s="165">
        <v>5358</v>
      </c>
      <c r="G19" s="13">
        <f t="shared" si="2"/>
        <v>592.63355823470852</v>
      </c>
      <c r="H19" s="13">
        <f t="shared" si="3"/>
        <v>16.391336270190894</v>
      </c>
      <c r="I19" s="150">
        <f t="shared" si="4"/>
        <v>5365</v>
      </c>
      <c r="J19" s="13">
        <f t="shared" si="5"/>
        <v>503.85048835462061</v>
      </c>
      <c r="K19" s="79">
        <f t="shared" si="6"/>
        <v>11.601254189642123</v>
      </c>
    </row>
    <row r="20" spans="1:12" s="10" customFormat="1" ht="11.4">
      <c r="A20" s="244"/>
      <c r="B20" s="35" t="s">
        <v>56</v>
      </c>
      <c r="C20" s="165">
        <v>0</v>
      </c>
      <c r="D20" s="13">
        <f t="shared" si="0"/>
        <v>0</v>
      </c>
      <c r="E20" s="13">
        <f t="shared" si="1"/>
        <v>0</v>
      </c>
      <c r="F20" s="165">
        <v>959</v>
      </c>
      <c r="G20" s="13">
        <f t="shared" si="2"/>
        <v>106.07233713084835</v>
      </c>
      <c r="H20" s="13">
        <f t="shared" si="3"/>
        <v>2.9337983357807147</v>
      </c>
      <c r="I20" s="150">
        <f t="shared" si="4"/>
        <v>959</v>
      </c>
      <c r="J20" s="13">
        <f t="shared" si="5"/>
        <v>90.063861758076641</v>
      </c>
      <c r="K20" s="79">
        <f t="shared" si="6"/>
        <v>2.0737377013731213</v>
      </c>
    </row>
    <row r="21" spans="1:12" s="10" customFormat="1" ht="12" thickBot="1">
      <c r="A21" s="245"/>
      <c r="B21" s="54" t="s">
        <v>28</v>
      </c>
      <c r="C21" s="163">
        <v>0</v>
      </c>
      <c r="D21" s="59">
        <f t="shared" si="0"/>
        <v>0</v>
      </c>
      <c r="E21" s="59">
        <f t="shared" si="1"/>
        <v>0</v>
      </c>
      <c r="F21" s="163">
        <v>350</v>
      </c>
      <c r="G21" s="59">
        <f t="shared" si="2"/>
        <v>38.712531799579693</v>
      </c>
      <c r="H21" s="59">
        <f t="shared" si="3"/>
        <v>1.0707293196279981</v>
      </c>
      <c r="I21" s="147">
        <f t="shared" si="4"/>
        <v>350</v>
      </c>
      <c r="J21" s="59">
        <f t="shared" si="5"/>
        <v>32.87002253944403</v>
      </c>
      <c r="K21" s="60">
        <f t="shared" si="6"/>
        <v>0.75683857714347502</v>
      </c>
    </row>
    <row r="22" spans="1:12" ht="15" customHeight="1">
      <c r="A22" s="243" t="s">
        <v>29</v>
      </c>
      <c r="B22" s="78" t="s">
        <v>30</v>
      </c>
      <c r="C22" s="162">
        <v>7239</v>
      </c>
      <c r="D22" s="55">
        <f t="shared" si="0"/>
        <v>4504.667081518357</v>
      </c>
      <c r="E22" s="55">
        <f t="shared" si="1"/>
        <v>53.396769196724939</v>
      </c>
      <c r="F22" s="162">
        <v>2667</v>
      </c>
      <c r="G22" s="55">
        <f t="shared" si="2"/>
        <v>294.98949231279727</v>
      </c>
      <c r="H22" s="55">
        <f t="shared" si="3"/>
        <v>8.1589574155653448</v>
      </c>
      <c r="I22" s="53">
        <f t="shared" si="4"/>
        <v>9906</v>
      </c>
      <c r="J22" s="55">
        <f t="shared" si="5"/>
        <v>930.31555221637871</v>
      </c>
      <c r="K22" s="206">
        <f t="shared" si="6"/>
        <v>21.420694129095036</v>
      </c>
      <c r="L22" s="225"/>
    </row>
    <row r="23" spans="1:12" s="10" customFormat="1" ht="11.4">
      <c r="A23" s="244"/>
      <c r="B23" s="36" t="s">
        <v>31</v>
      </c>
      <c r="C23" s="165">
        <v>5987</v>
      </c>
      <c r="D23" s="13">
        <f t="shared" si="0"/>
        <v>3725.5756067205975</v>
      </c>
      <c r="E23" s="13">
        <f t="shared" si="1"/>
        <v>44.161687689016745</v>
      </c>
      <c r="F23" s="165">
        <v>1565</v>
      </c>
      <c r="G23" s="13">
        <f t="shared" si="2"/>
        <v>173.10032076097778</v>
      </c>
      <c r="H23" s="13">
        <f t="shared" si="3"/>
        <v>4.7876896720509059</v>
      </c>
      <c r="I23" s="150">
        <f t="shared" si="4"/>
        <v>7552</v>
      </c>
      <c r="J23" s="13">
        <f t="shared" si="5"/>
        <v>709.24117205108939</v>
      </c>
      <c r="K23" s="79">
        <f t="shared" si="6"/>
        <v>16.330414098821493</v>
      </c>
    </row>
    <row r="24" spans="1:12" s="10" customFormat="1" ht="11.4">
      <c r="A24" s="244"/>
      <c r="B24" s="180" t="s">
        <v>51</v>
      </c>
      <c r="C24" s="165">
        <v>3</v>
      </c>
      <c r="D24" s="13">
        <f t="shared" si="0"/>
        <v>1.8668326073428749</v>
      </c>
      <c r="E24" s="13">
        <f t="shared" si="1"/>
        <v>2.2128789555211331E-2</v>
      </c>
      <c r="F24" s="165">
        <v>39</v>
      </c>
      <c r="G24" s="13">
        <f t="shared" si="2"/>
        <v>4.3136821148103088</v>
      </c>
      <c r="H24" s="13">
        <f t="shared" si="3"/>
        <v>0.11930983847283406</v>
      </c>
      <c r="I24" s="150">
        <f t="shared" si="4"/>
        <v>42</v>
      </c>
      <c r="J24" s="13">
        <f t="shared" si="5"/>
        <v>3.944402704733283</v>
      </c>
      <c r="K24" s="79">
        <f t="shared" si="6"/>
        <v>9.0820629257216998E-2</v>
      </c>
    </row>
    <row r="25" spans="1:12" s="10" customFormat="1" ht="12" thickBot="1">
      <c r="A25" s="245"/>
      <c r="B25" s="77" t="s">
        <v>52</v>
      </c>
      <c r="C25" s="163">
        <v>1133</v>
      </c>
      <c r="D25" s="59">
        <f t="shared" si="0"/>
        <v>705.04044803982572</v>
      </c>
      <c r="E25" s="59">
        <f t="shared" si="1"/>
        <v>8.357306188684813</v>
      </c>
      <c r="F25" s="163">
        <v>754</v>
      </c>
      <c r="G25" s="59">
        <f t="shared" si="2"/>
        <v>83.397854219665973</v>
      </c>
      <c r="H25" s="59">
        <f t="shared" si="3"/>
        <v>2.3066568771414588</v>
      </c>
      <c r="I25" s="147">
        <f t="shared" si="4"/>
        <v>1887</v>
      </c>
      <c r="J25" s="59">
        <f t="shared" si="5"/>
        <v>177.21637866265965</v>
      </c>
      <c r="K25" s="60">
        <f t="shared" si="6"/>
        <v>4.0804411287706781</v>
      </c>
    </row>
    <row r="26" spans="1:12" ht="15" customHeight="1" thickBot="1">
      <c r="A26" s="142" t="s">
        <v>32</v>
      </c>
      <c r="B26" s="32" t="s">
        <v>33</v>
      </c>
      <c r="C26" s="164">
        <v>523</v>
      </c>
      <c r="D26" s="16">
        <f t="shared" si="0"/>
        <v>325.45115121344122</v>
      </c>
      <c r="E26" s="16">
        <f t="shared" si="1"/>
        <v>3.857785645791842</v>
      </c>
      <c r="F26" s="164">
        <v>603</v>
      </c>
      <c r="G26" s="16">
        <f t="shared" si="2"/>
        <v>66.696161928990151</v>
      </c>
      <c r="H26" s="16">
        <f t="shared" si="3"/>
        <v>1.8447136563876652</v>
      </c>
      <c r="I26" s="71">
        <f t="shared" si="4"/>
        <v>1126</v>
      </c>
      <c r="J26" s="16">
        <f t="shared" si="5"/>
        <v>105.74755822689707</v>
      </c>
      <c r="K26" s="70">
        <f t="shared" si="6"/>
        <v>2.4348578224672939</v>
      </c>
    </row>
    <row r="27" spans="1:12" ht="13.5" customHeight="1" thickBot="1">
      <c r="A27" s="142" t="s">
        <v>34</v>
      </c>
      <c r="B27" s="32" t="s">
        <v>35</v>
      </c>
      <c r="C27" s="164">
        <v>215</v>
      </c>
      <c r="D27" s="16">
        <f t="shared" si="0"/>
        <v>133.78967019290604</v>
      </c>
      <c r="E27" s="16">
        <f t="shared" si="1"/>
        <v>1.5858965847901454</v>
      </c>
      <c r="F27" s="164">
        <v>226</v>
      </c>
      <c r="G27" s="16">
        <f t="shared" si="2"/>
        <v>24.997234819157171</v>
      </c>
      <c r="H27" s="16">
        <f t="shared" si="3"/>
        <v>0.69138521781693585</v>
      </c>
      <c r="I27" s="71">
        <f t="shared" si="4"/>
        <v>441</v>
      </c>
      <c r="J27" s="16">
        <f t="shared" si="5"/>
        <v>41.416228399699477</v>
      </c>
      <c r="K27" s="70">
        <f t="shared" si="6"/>
        <v>0.95361660720077845</v>
      </c>
    </row>
    <row r="28" spans="1:12" ht="33" customHeight="1" thickBot="1">
      <c r="A28" s="142" t="s">
        <v>36</v>
      </c>
      <c r="B28" s="32" t="s">
        <v>54</v>
      </c>
      <c r="C28" s="164">
        <v>129</v>
      </c>
      <c r="D28" s="16">
        <f t="shared" si="0"/>
        <v>80.273802115743621</v>
      </c>
      <c r="E28" s="16">
        <f t="shared" si="1"/>
        <v>0.95153795087408721</v>
      </c>
      <c r="F28" s="164">
        <v>7496</v>
      </c>
      <c r="G28" s="16">
        <f t="shared" si="2"/>
        <v>829.11182391328396</v>
      </c>
      <c r="H28" s="16">
        <f t="shared" si="3"/>
        <v>22.931962799804211</v>
      </c>
      <c r="I28" s="71">
        <f t="shared" si="4"/>
        <v>7625</v>
      </c>
      <c r="J28" s="16">
        <f t="shared" si="5"/>
        <v>716.09691960931627</v>
      </c>
      <c r="K28" s="136">
        <f t="shared" si="6"/>
        <v>16.488269002054277</v>
      </c>
      <c r="L28" s="225"/>
    </row>
    <row r="29" spans="1:12" ht="15" customHeight="1">
      <c r="A29" s="146" t="s">
        <v>38</v>
      </c>
      <c r="B29" s="78" t="s">
        <v>39</v>
      </c>
      <c r="C29" s="162">
        <v>968</v>
      </c>
      <c r="D29" s="55">
        <f t="shared" si="0"/>
        <v>602.36465463596767</v>
      </c>
      <c r="E29" s="55">
        <f t="shared" si="1"/>
        <v>7.1402227631481887</v>
      </c>
      <c r="F29" s="162">
        <v>2677</v>
      </c>
      <c r="G29" s="55">
        <f t="shared" si="2"/>
        <v>296.09556464992812</v>
      </c>
      <c r="H29" s="55">
        <f t="shared" si="3"/>
        <v>8.1895496818404308</v>
      </c>
      <c r="I29" s="53">
        <f t="shared" si="4"/>
        <v>3645</v>
      </c>
      <c r="J29" s="55">
        <f t="shared" si="5"/>
        <v>342.31780616078134</v>
      </c>
      <c r="K29" s="56">
        <f t="shared" si="6"/>
        <v>7.8819331819656178</v>
      </c>
    </row>
    <row r="30" spans="1:12" s="10" customFormat="1" ht="12" thickBot="1">
      <c r="A30" s="152"/>
      <c r="B30" s="77" t="s">
        <v>40</v>
      </c>
      <c r="C30" s="163">
        <v>481</v>
      </c>
      <c r="D30" s="59">
        <f t="shared" si="0"/>
        <v>299.31549471064096</v>
      </c>
      <c r="E30" s="59">
        <f t="shared" si="1"/>
        <v>3.5479825920188834</v>
      </c>
      <c r="F30" s="163">
        <v>1159</v>
      </c>
      <c r="G30" s="59">
        <f t="shared" si="2"/>
        <v>128.19378387346532</v>
      </c>
      <c r="H30" s="59">
        <f t="shared" si="3"/>
        <v>3.5456436612824276</v>
      </c>
      <c r="I30" s="147">
        <f t="shared" si="4"/>
        <v>1640</v>
      </c>
      <c r="J30" s="59">
        <f t="shared" si="5"/>
        <v>154.01953418482344</v>
      </c>
      <c r="K30" s="60">
        <f t="shared" si="6"/>
        <v>3.5463293329008541</v>
      </c>
    </row>
    <row r="31" spans="1:12" ht="15.75" customHeight="1" thickBot="1">
      <c r="A31" s="142" t="s">
        <v>41</v>
      </c>
      <c r="B31" s="32" t="s">
        <v>42</v>
      </c>
      <c r="C31" s="164">
        <v>47</v>
      </c>
      <c r="D31" s="16">
        <f t="shared" si="0"/>
        <v>29.247044181705039</v>
      </c>
      <c r="E31" s="16">
        <f t="shared" si="1"/>
        <v>0.34668436969831085</v>
      </c>
      <c r="F31" s="164">
        <v>332</v>
      </c>
      <c r="G31" s="16">
        <f t="shared" si="2"/>
        <v>36.721601592744165</v>
      </c>
      <c r="H31" s="16">
        <f t="shared" si="3"/>
        <v>1.0156632403328438</v>
      </c>
      <c r="I31" s="71">
        <f t="shared" si="4"/>
        <v>379</v>
      </c>
      <c r="J31" s="16">
        <f t="shared" si="5"/>
        <v>35.593538692712244</v>
      </c>
      <c r="K31" s="70">
        <f t="shared" si="6"/>
        <v>0.81954805924964857</v>
      </c>
    </row>
    <row r="32" spans="1:12" ht="16.5" customHeight="1" thickBot="1">
      <c r="A32" s="142" t="s">
        <v>43</v>
      </c>
      <c r="B32" s="30" t="s">
        <v>44</v>
      </c>
      <c r="C32" s="164">
        <v>3</v>
      </c>
      <c r="D32" s="31">
        <f t="shared" si="0"/>
        <v>1.8668326073428749</v>
      </c>
      <c r="E32" s="31">
        <f t="shared" si="1"/>
        <v>2.2128789555211331E-2</v>
      </c>
      <c r="F32" s="164">
        <v>0</v>
      </c>
      <c r="G32" s="31">
        <f t="shared" si="2"/>
        <v>0</v>
      </c>
      <c r="H32" s="31">
        <f t="shared" si="3"/>
        <v>0</v>
      </c>
      <c r="I32" s="108">
        <f t="shared" si="4"/>
        <v>3</v>
      </c>
      <c r="J32" s="31">
        <f t="shared" si="5"/>
        <v>0.28174305033809166</v>
      </c>
      <c r="K32" s="86">
        <f t="shared" si="6"/>
        <v>6.4871878040869283E-3</v>
      </c>
    </row>
    <row r="33" spans="1:11" ht="17.25" customHeight="1" thickBot="1">
      <c r="A33" s="142" t="s">
        <v>45</v>
      </c>
      <c r="B33" s="30" t="s">
        <v>46</v>
      </c>
      <c r="C33" s="164">
        <v>23</v>
      </c>
      <c r="D33" s="31">
        <f t="shared" si="0"/>
        <v>14.312383322962042</v>
      </c>
      <c r="E33" s="31">
        <f t="shared" si="1"/>
        <v>0.1696540532566202</v>
      </c>
      <c r="F33" s="164">
        <v>10</v>
      </c>
      <c r="G33" s="31">
        <f t="shared" si="2"/>
        <v>1.1060723371308483</v>
      </c>
      <c r="H33" s="31">
        <f t="shared" si="3"/>
        <v>3.0592266275085659E-2</v>
      </c>
      <c r="I33" s="108">
        <f t="shared" si="4"/>
        <v>33</v>
      </c>
      <c r="J33" s="31">
        <f t="shared" si="5"/>
        <v>3.0991735537190084</v>
      </c>
      <c r="K33" s="86">
        <f t="shared" si="6"/>
        <v>7.1359065844956215E-2</v>
      </c>
    </row>
    <row r="34" spans="1:11" ht="14.25" customHeight="1" thickBot="1">
      <c r="A34" s="142" t="s">
        <v>47</v>
      </c>
      <c r="B34" s="30" t="s">
        <v>48</v>
      </c>
      <c r="C34" s="164">
        <v>532</v>
      </c>
      <c r="D34" s="31">
        <f t="shared" si="0"/>
        <v>331.05164903546984</v>
      </c>
      <c r="E34" s="31">
        <f t="shared" si="1"/>
        <v>3.9241720144574757</v>
      </c>
      <c r="F34" s="164">
        <v>219</v>
      </c>
      <c r="G34" s="31">
        <f t="shared" si="2"/>
        <v>24.222984183165579</v>
      </c>
      <c r="H34" s="31">
        <f t="shared" si="3"/>
        <v>0.66997063142437596</v>
      </c>
      <c r="I34" s="108">
        <f t="shared" si="4"/>
        <v>751</v>
      </c>
      <c r="J34" s="31">
        <f t="shared" si="5"/>
        <v>70.529676934635617</v>
      </c>
      <c r="K34" s="86">
        <f t="shared" si="6"/>
        <v>1.6239593469564277</v>
      </c>
    </row>
    <row r="35" spans="1:11" ht="14.4" thickBot="1">
      <c r="A35" s="142" t="s">
        <v>49</v>
      </c>
      <c r="B35" s="30" t="s">
        <v>50</v>
      </c>
      <c r="C35" s="164">
        <v>297</v>
      </c>
      <c r="D35" s="31">
        <f t="shared" si="0"/>
        <v>184.81642812694463</v>
      </c>
      <c r="E35" s="31">
        <f t="shared" si="1"/>
        <v>2.1907501659659219</v>
      </c>
      <c r="F35" s="164">
        <v>1150</v>
      </c>
      <c r="G35" s="31">
        <f t="shared" si="2"/>
        <v>127.19831877004756</v>
      </c>
      <c r="H35" s="31">
        <f t="shared" si="3"/>
        <v>3.5181106216348508</v>
      </c>
      <c r="I35" s="108">
        <f t="shared" si="4"/>
        <v>1447</v>
      </c>
      <c r="J35" s="31">
        <f t="shared" si="5"/>
        <v>135.89406461307289</v>
      </c>
      <c r="K35" s="86">
        <f t="shared" si="6"/>
        <v>3.1289869175045952</v>
      </c>
    </row>
    <row r="36" spans="1:11" ht="13.8">
      <c r="A36" s="233" t="s">
        <v>62</v>
      </c>
      <c r="B36" s="89" t="s">
        <v>63</v>
      </c>
      <c r="C36" s="162">
        <v>0</v>
      </c>
      <c r="D36" s="57">
        <f t="shared" si="0"/>
        <v>0</v>
      </c>
      <c r="E36" s="57">
        <f t="shared" si="1"/>
        <v>0</v>
      </c>
      <c r="F36" s="162">
        <v>24</v>
      </c>
      <c r="G36" s="57">
        <f t="shared" si="2"/>
        <v>2.6545736091140362</v>
      </c>
      <c r="H36" s="57">
        <f t="shared" si="3"/>
        <v>7.3421439060205582E-2</v>
      </c>
      <c r="I36" s="109">
        <f t="shared" si="4"/>
        <v>24</v>
      </c>
      <c r="J36" s="57">
        <f t="shared" si="5"/>
        <v>2.2539444027047333</v>
      </c>
      <c r="K36" s="58">
        <f t="shared" si="6"/>
        <v>5.1897502432695426E-2</v>
      </c>
    </row>
    <row r="37" spans="1:11" s="10" customFormat="1" ht="11.4">
      <c r="A37" s="234"/>
      <c r="B37" s="34" t="s">
        <v>64</v>
      </c>
      <c r="C37" s="166">
        <v>0</v>
      </c>
      <c r="D37" s="153">
        <f t="shared" si="0"/>
        <v>0</v>
      </c>
      <c r="E37" s="153">
        <f t="shared" si="1"/>
        <v>0</v>
      </c>
      <c r="F37" s="175">
        <v>0</v>
      </c>
      <c r="G37" s="153">
        <f t="shared" si="2"/>
        <v>0</v>
      </c>
      <c r="H37" s="153">
        <f t="shared" si="3"/>
        <v>0</v>
      </c>
      <c r="I37" s="155">
        <f t="shared" si="4"/>
        <v>0</v>
      </c>
      <c r="J37" s="153">
        <f t="shared" si="5"/>
        <v>0</v>
      </c>
      <c r="K37" s="156">
        <f t="shared" si="6"/>
        <v>0</v>
      </c>
    </row>
    <row r="38" spans="1:11" s="10" customFormat="1" ht="12" thickBot="1">
      <c r="A38" s="235"/>
      <c r="B38" s="77" t="s">
        <v>65</v>
      </c>
      <c r="C38" s="167">
        <v>0</v>
      </c>
      <c r="D38" s="157">
        <f t="shared" si="0"/>
        <v>0</v>
      </c>
      <c r="E38" s="157">
        <f t="shared" si="1"/>
        <v>0</v>
      </c>
      <c r="F38" s="177">
        <v>0</v>
      </c>
      <c r="G38" s="157">
        <f t="shared" si="2"/>
        <v>0</v>
      </c>
      <c r="H38" s="157">
        <f t="shared" si="3"/>
        <v>0</v>
      </c>
      <c r="I38" s="159">
        <f t="shared" si="4"/>
        <v>0</v>
      </c>
      <c r="J38" s="157">
        <f t="shared" si="5"/>
        <v>0</v>
      </c>
      <c r="K38" s="160">
        <f t="shared" si="6"/>
        <v>0</v>
      </c>
    </row>
    <row r="39" spans="1:11" ht="19.2" customHeight="1" thickBot="1">
      <c r="A39" s="90"/>
      <c r="B39" s="91" t="s">
        <v>69</v>
      </c>
      <c r="C39" s="137">
        <v>13557</v>
      </c>
      <c r="D39" s="134">
        <f t="shared" si="0"/>
        <v>8436.2165525824512</v>
      </c>
      <c r="E39" s="134">
        <f t="shared" si="1"/>
        <v>100</v>
      </c>
      <c r="F39" s="137">
        <v>32688</v>
      </c>
      <c r="G39" s="134">
        <f t="shared" si="2"/>
        <v>3615.5292556133172</v>
      </c>
      <c r="H39" s="134">
        <f t="shared" si="3"/>
        <v>100</v>
      </c>
      <c r="I39" s="137">
        <f>I7+I9+I11+I12+SUM(I14:I18)+I22+SUM(I26:I29)+SUM(I31:I36)</f>
        <v>46245</v>
      </c>
      <c r="J39" s="134">
        <f t="shared" si="5"/>
        <v>4343.0691209616825</v>
      </c>
      <c r="K39" s="135">
        <f t="shared" si="6"/>
        <v>100</v>
      </c>
    </row>
    <row r="40" spans="1:11">
      <c r="A40" s="92"/>
      <c r="B40" s="93"/>
    </row>
    <row r="41" spans="1:11">
      <c r="A41" s="92"/>
      <c r="B41" s="96"/>
    </row>
    <row r="42" spans="1:11">
      <c r="A42" s="92"/>
      <c r="B42" s="94"/>
    </row>
    <row r="43" spans="1:11">
      <c r="A43" s="92"/>
      <c r="B43" s="94"/>
    </row>
  </sheetData>
  <mergeCells count="12">
    <mergeCell ref="A4:C4"/>
    <mergeCell ref="A36:A38"/>
    <mergeCell ref="C5:E5"/>
    <mergeCell ref="F5:H5"/>
    <mergeCell ref="I5:K5"/>
    <mergeCell ref="A5:A6"/>
    <mergeCell ref="B5:B6"/>
    <mergeCell ref="A7:A8"/>
    <mergeCell ref="A22:A25"/>
    <mergeCell ref="A18:A21"/>
    <mergeCell ref="A12:A13"/>
    <mergeCell ref="A9:A10"/>
  </mergeCells>
  <phoneticPr fontId="0" type="noConversion"/>
  <printOptions horizontalCentered="1" verticalCentered="1"/>
  <pageMargins left="0.74803149606299213" right="0.74803149606299213" top="0.19685039370078741" bottom="0.39370078740157483" header="0" footer="0"/>
  <pageSetup paperSize="9" scale="85" orientation="landscape" horizontalDpi="1200" verticalDpi="1200" r:id="rId1"/>
  <headerFooter alignWithMargins="0">
    <oddFooter>&amp;L&amp;Z&amp;F * 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tabColor theme="7" tint="0.79998168889431442"/>
  </sheetPr>
  <dimension ref="A1:L43"/>
  <sheetViews>
    <sheetView workbookViewId="0">
      <selection activeCell="D4" sqref="D4"/>
    </sheetView>
  </sheetViews>
  <sheetFormatPr defaultColWidth="8.88671875" defaultRowHeight="13.8"/>
  <cols>
    <col min="1" max="1" width="7.6640625" style="37" customWidth="1"/>
    <col min="2" max="2" width="53" style="1" customWidth="1"/>
    <col min="3" max="3" width="11.88671875" style="7" customWidth="1"/>
    <col min="4" max="4" width="9.6640625" style="1" customWidth="1"/>
    <col min="5" max="5" width="8.44140625" style="1" customWidth="1"/>
    <col min="6" max="6" width="11" style="7" customWidth="1"/>
    <col min="7" max="7" width="10.33203125" style="1" customWidth="1"/>
    <col min="8" max="8" width="8" style="1" customWidth="1"/>
    <col min="9" max="9" width="11" style="8" customWidth="1"/>
    <col min="10" max="10" width="10.109375" style="1" customWidth="1"/>
    <col min="11" max="11" width="8.109375" style="1" customWidth="1"/>
    <col min="12" max="16384" width="8.88671875" style="1"/>
  </cols>
  <sheetData>
    <row r="1" spans="1:11" ht="7.8" customHeight="1">
      <c r="A1" s="38"/>
      <c r="B1" s="4"/>
      <c r="D1" s="4"/>
      <c r="E1" s="4"/>
      <c r="G1" s="4"/>
      <c r="H1" s="4"/>
      <c r="I1" s="7"/>
      <c r="J1" s="4"/>
      <c r="K1" s="4"/>
    </row>
    <row r="2" spans="1:11" ht="14.25" customHeight="1">
      <c r="A2" s="41" t="s">
        <v>78</v>
      </c>
      <c r="B2" s="27"/>
      <c r="C2" s="27"/>
      <c r="D2" s="27"/>
      <c r="E2" s="27"/>
      <c r="F2" s="27"/>
      <c r="G2" s="27"/>
      <c r="H2" s="27"/>
      <c r="I2" s="27"/>
      <c r="J2" s="27"/>
      <c r="K2" s="19"/>
    </row>
    <row r="3" spans="1:11" ht="10.199999999999999" customHeight="1">
      <c r="A3" s="27"/>
      <c r="B3" s="20"/>
      <c r="C3" s="9"/>
      <c r="D3" s="20"/>
      <c r="E3" s="20"/>
      <c r="F3" s="9"/>
      <c r="G3" s="20"/>
      <c r="H3" s="21"/>
      <c r="I3" s="22"/>
      <c r="J3" s="21"/>
      <c r="K3" s="21"/>
    </row>
    <row r="4" spans="1:11">
      <c r="A4" s="266" t="s">
        <v>66</v>
      </c>
      <c r="B4" s="266"/>
      <c r="C4" s="266"/>
      <c r="D4" s="230">
        <v>3466.5</v>
      </c>
      <c r="E4" s="179"/>
      <c r="G4" s="230">
        <v>22511.5</v>
      </c>
      <c r="H4" s="4"/>
      <c r="I4" s="7"/>
      <c r="J4" s="208">
        <v>25978</v>
      </c>
      <c r="K4" s="4"/>
    </row>
    <row r="5" spans="1:11" ht="20.399999999999999" customHeight="1">
      <c r="A5" s="269" t="s">
        <v>68</v>
      </c>
      <c r="B5" s="267" t="s">
        <v>53</v>
      </c>
      <c r="C5" s="258" t="s">
        <v>0</v>
      </c>
      <c r="D5" s="259"/>
      <c r="E5" s="260"/>
      <c r="F5" s="255" t="s">
        <v>1</v>
      </c>
      <c r="G5" s="256"/>
      <c r="H5" s="257"/>
      <c r="I5" s="255" t="s">
        <v>2</v>
      </c>
      <c r="J5" s="256"/>
      <c r="K5" s="257"/>
    </row>
    <row r="6" spans="1:11" ht="26.25" customHeight="1" thickBot="1">
      <c r="A6" s="270"/>
      <c r="B6" s="268"/>
      <c r="C6" s="26" t="s">
        <v>3</v>
      </c>
      <c r="D6" s="26" t="s">
        <v>4</v>
      </c>
      <c r="E6" s="26" t="s">
        <v>5</v>
      </c>
      <c r="F6" s="26"/>
      <c r="G6" s="26" t="s">
        <v>4</v>
      </c>
      <c r="H6" s="26" t="s">
        <v>5</v>
      </c>
      <c r="I6" s="26" t="s">
        <v>3</v>
      </c>
      <c r="J6" s="26" t="s">
        <v>4</v>
      </c>
      <c r="K6" s="26" t="s">
        <v>5</v>
      </c>
    </row>
    <row r="7" spans="1:11">
      <c r="A7" s="271" t="s">
        <v>6</v>
      </c>
      <c r="B7" s="44" t="s">
        <v>7</v>
      </c>
      <c r="C7" s="162">
        <v>2025</v>
      </c>
      <c r="D7" s="45">
        <f t="shared" ref="D7:D39" si="0">C7*1000/$D$4</f>
        <v>584.16270012981397</v>
      </c>
      <c r="E7" s="45">
        <f t="shared" ref="E7:E39" si="1">C7*100/C$39</f>
        <v>16.974015088013413</v>
      </c>
      <c r="F7" s="162">
        <v>1839</v>
      </c>
      <c r="G7" s="45">
        <f t="shared" ref="G7:G39" si="2">F7*1000/$G$4</f>
        <v>81.691579859183079</v>
      </c>
      <c r="H7" s="45">
        <f t="shared" ref="H7:H39" si="3">F7*100/F$39</f>
        <v>2.6254550646013279</v>
      </c>
      <c r="I7" s="53">
        <f t="shared" ref="I7:I38" si="4">C7+F7</f>
        <v>3864</v>
      </c>
      <c r="J7" s="45">
        <f t="shared" ref="J7:J39" si="5">I7*1000/$J$4</f>
        <v>148.74124258988374</v>
      </c>
      <c r="K7" s="46">
        <f t="shared" ref="K7:K39" si="6">I7*100/I$39</f>
        <v>4.7136322049405308</v>
      </c>
    </row>
    <row r="8" spans="1:11" s="10" customFormat="1" ht="12" customHeight="1" thickBot="1">
      <c r="A8" s="272"/>
      <c r="B8" s="54" t="s">
        <v>8</v>
      </c>
      <c r="C8" s="163">
        <v>30</v>
      </c>
      <c r="D8" s="59">
        <f t="shared" si="0"/>
        <v>8.6542622241453913</v>
      </c>
      <c r="E8" s="59">
        <f t="shared" si="1"/>
        <v>0.25146689019279128</v>
      </c>
      <c r="F8" s="163">
        <v>24</v>
      </c>
      <c r="G8" s="59">
        <f t="shared" si="2"/>
        <v>1.0661217599893389</v>
      </c>
      <c r="H8" s="59">
        <f t="shared" si="3"/>
        <v>3.4263687629381111E-2</v>
      </c>
      <c r="I8" s="147">
        <f t="shared" si="4"/>
        <v>54</v>
      </c>
      <c r="J8" s="59">
        <f t="shared" si="5"/>
        <v>2.078681961659866</v>
      </c>
      <c r="K8" s="60">
        <f t="shared" si="6"/>
        <v>6.5873741994510515E-2</v>
      </c>
    </row>
    <row r="9" spans="1:11">
      <c r="A9" s="271" t="s">
        <v>9</v>
      </c>
      <c r="B9" s="44" t="s">
        <v>10</v>
      </c>
      <c r="C9" s="162">
        <v>28</v>
      </c>
      <c r="D9" s="45">
        <f t="shared" si="0"/>
        <v>8.0773114092023661</v>
      </c>
      <c r="E9" s="45">
        <f t="shared" si="1"/>
        <v>0.23470243084660519</v>
      </c>
      <c r="F9" s="162">
        <v>1500</v>
      </c>
      <c r="G9" s="45">
        <f t="shared" si="2"/>
        <v>66.632609999333667</v>
      </c>
      <c r="H9" s="45">
        <f t="shared" si="3"/>
        <v>2.1414804768363194</v>
      </c>
      <c r="I9" s="53">
        <f t="shared" si="4"/>
        <v>1528</v>
      </c>
      <c r="J9" s="45">
        <f t="shared" si="5"/>
        <v>58.819000692893987</v>
      </c>
      <c r="K9" s="46">
        <f t="shared" si="6"/>
        <v>1.8639829216224459</v>
      </c>
    </row>
    <row r="10" spans="1:11" s="10" customFormat="1" ht="15" customHeight="1" thickBot="1">
      <c r="A10" s="272"/>
      <c r="B10" s="54" t="s">
        <v>11</v>
      </c>
      <c r="C10" s="163">
        <v>0</v>
      </c>
      <c r="D10" s="59">
        <f t="shared" si="0"/>
        <v>0</v>
      </c>
      <c r="E10" s="59">
        <f t="shared" si="1"/>
        <v>0</v>
      </c>
      <c r="F10" s="163">
        <v>804</v>
      </c>
      <c r="G10" s="59">
        <f t="shared" si="2"/>
        <v>35.715078959642852</v>
      </c>
      <c r="H10" s="59">
        <f t="shared" si="3"/>
        <v>1.1478335355842673</v>
      </c>
      <c r="I10" s="147">
        <f t="shared" si="4"/>
        <v>804</v>
      </c>
      <c r="J10" s="59">
        <f t="shared" si="5"/>
        <v>30.949264762491339</v>
      </c>
      <c r="K10" s="60">
        <f t="shared" si="6"/>
        <v>0.9807868252516011</v>
      </c>
    </row>
    <row r="11" spans="1:11" ht="19.5" customHeight="1" thickBot="1">
      <c r="A11" s="144" t="s">
        <v>12</v>
      </c>
      <c r="B11" s="32" t="s">
        <v>13</v>
      </c>
      <c r="C11" s="164">
        <v>12</v>
      </c>
      <c r="D11" s="14">
        <f t="shared" si="0"/>
        <v>3.4617048896581566</v>
      </c>
      <c r="E11" s="14">
        <f t="shared" si="1"/>
        <v>0.10058675607711651</v>
      </c>
      <c r="F11" s="164">
        <v>222</v>
      </c>
      <c r="G11" s="14">
        <f t="shared" si="2"/>
        <v>9.8616262799013832</v>
      </c>
      <c r="H11" s="14">
        <f t="shared" si="3"/>
        <v>0.31693911057177526</v>
      </c>
      <c r="I11" s="71">
        <f t="shared" si="4"/>
        <v>234</v>
      </c>
      <c r="J11" s="14">
        <f t="shared" si="5"/>
        <v>9.0076218338594192</v>
      </c>
      <c r="K11" s="69">
        <f t="shared" si="6"/>
        <v>0.28545288197621227</v>
      </c>
    </row>
    <row r="12" spans="1:11" ht="25.5" customHeight="1">
      <c r="A12" s="271" t="s">
        <v>14</v>
      </c>
      <c r="B12" s="44" t="s">
        <v>57</v>
      </c>
      <c r="C12" s="162">
        <v>78</v>
      </c>
      <c r="D12" s="45">
        <f t="shared" si="0"/>
        <v>22.501081782778019</v>
      </c>
      <c r="E12" s="45">
        <f t="shared" si="1"/>
        <v>0.65381391450125736</v>
      </c>
      <c r="F12" s="162">
        <v>5802</v>
      </c>
      <c r="G12" s="45">
        <f t="shared" si="2"/>
        <v>257.73493547742265</v>
      </c>
      <c r="H12" s="45">
        <f t="shared" si="3"/>
        <v>8.2832464844028841</v>
      </c>
      <c r="I12" s="53">
        <f t="shared" si="4"/>
        <v>5880</v>
      </c>
      <c r="J12" s="45">
        <f t="shared" si="5"/>
        <v>226.34536915851874</v>
      </c>
      <c r="K12" s="202">
        <f t="shared" si="6"/>
        <v>7.1729185727355897</v>
      </c>
    </row>
    <row r="13" spans="1:11" s="10" customFormat="1" ht="14.25" customHeight="1" thickBot="1">
      <c r="A13" s="272"/>
      <c r="B13" s="77" t="s">
        <v>16</v>
      </c>
      <c r="C13" s="163">
        <v>13</v>
      </c>
      <c r="D13" s="59">
        <f t="shared" si="0"/>
        <v>3.7501802971296696</v>
      </c>
      <c r="E13" s="59">
        <f t="shared" si="1"/>
        <v>0.10896898575020955</v>
      </c>
      <c r="F13" s="163">
        <v>3438</v>
      </c>
      <c r="G13" s="59">
        <f t="shared" si="2"/>
        <v>152.72194211847278</v>
      </c>
      <c r="H13" s="59">
        <f t="shared" si="3"/>
        <v>4.9082732529088444</v>
      </c>
      <c r="I13" s="147">
        <f t="shared" si="4"/>
        <v>3451</v>
      </c>
      <c r="J13" s="59">
        <f t="shared" si="5"/>
        <v>132.84317499422588</v>
      </c>
      <c r="K13" s="60">
        <f t="shared" si="6"/>
        <v>4.2098200670936263</v>
      </c>
    </row>
    <row r="14" spans="1:11" ht="14.4" thickBot="1">
      <c r="A14" s="145" t="s">
        <v>17</v>
      </c>
      <c r="B14" s="28" t="s">
        <v>18</v>
      </c>
      <c r="C14" s="164">
        <v>138</v>
      </c>
      <c r="D14" s="14">
        <f t="shared" si="0"/>
        <v>39.809606231068798</v>
      </c>
      <c r="E14" s="14">
        <f t="shared" si="1"/>
        <v>1.1567476948868398</v>
      </c>
      <c r="F14" s="164">
        <v>4833</v>
      </c>
      <c r="G14" s="14">
        <f t="shared" si="2"/>
        <v>214.6902694178531</v>
      </c>
      <c r="H14" s="14">
        <f t="shared" si="3"/>
        <v>6.8998500963666212</v>
      </c>
      <c r="I14" s="71">
        <f t="shared" si="4"/>
        <v>4971</v>
      </c>
      <c r="J14" s="14">
        <f t="shared" si="5"/>
        <v>191.354222803911</v>
      </c>
      <c r="K14" s="69">
        <f t="shared" si="6"/>
        <v>6.0640439158279964</v>
      </c>
    </row>
    <row r="15" spans="1:11" ht="14.4" thickBot="1">
      <c r="A15" s="145" t="s">
        <v>19</v>
      </c>
      <c r="B15" s="28" t="s">
        <v>20</v>
      </c>
      <c r="C15" s="164">
        <v>76</v>
      </c>
      <c r="D15" s="14">
        <f t="shared" si="0"/>
        <v>21.924130967834991</v>
      </c>
      <c r="E15" s="14">
        <f t="shared" si="1"/>
        <v>0.63704945515507128</v>
      </c>
      <c r="F15" s="164">
        <v>2821</v>
      </c>
      <c r="G15" s="14">
        <f t="shared" si="2"/>
        <v>125.31372853874686</v>
      </c>
      <c r="H15" s="14">
        <f t="shared" si="3"/>
        <v>4.0274109501035049</v>
      </c>
      <c r="I15" s="71">
        <f t="shared" si="4"/>
        <v>2897</v>
      </c>
      <c r="J15" s="14">
        <f t="shared" si="5"/>
        <v>111.51743783201171</v>
      </c>
      <c r="K15" s="69">
        <f t="shared" si="6"/>
        <v>3.5340042695943885</v>
      </c>
    </row>
    <row r="16" spans="1:11" ht="14.4" thickBot="1">
      <c r="A16" s="144" t="s">
        <v>21</v>
      </c>
      <c r="B16" s="32" t="s">
        <v>22</v>
      </c>
      <c r="C16" s="164">
        <v>541</v>
      </c>
      <c r="D16" s="14">
        <f t="shared" si="0"/>
        <v>156.06519544208857</v>
      </c>
      <c r="E16" s="14">
        <f t="shared" si="1"/>
        <v>4.5347862531433361</v>
      </c>
      <c r="F16" s="164">
        <v>5936</v>
      </c>
      <c r="G16" s="14">
        <f t="shared" si="2"/>
        <v>263.6874486373631</v>
      </c>
      <c r="H16" s="14">
        <f t="shared" si="3"/>
        <v>8.4745520736669278</v>
      </c>
      <c r="I16" s="71">
        <f t="shared" si="4"/>
        <v>6477</v>
      </c>
      <c r="J16" s="14">
        <f t="shared" si="5"/>
        <v>249.32635306798059</v>
      </c>
      <c r="K16" s="69">
        <f t="shared" si="6"/>
        <v>7.9011893870082339</v>
      </c>
    </row>
    <row r="17" spans="1:12" ht="14.4" thickBot="1">
      <c r="A17" s="145" t="s">
        <v>23</v>
      </c>
      <c r="B17" s="28" t="s">
        <v>24</v>
      </c>
      <c r="C17" s="164">
        <v>135</v>
      </c>
      <c r="D17" s="14">
        <f t="shared" si="0"/>
        <v>38.944180008654264</v>
      </c>
      <c r="E17" s="14">
        <f t="shared" si="1"/>
        <v>1.1316010058675607</v>
      </c>
      <c r="F17" s="164">
        <v>1639</v>
      </c>
      <c r="G17" s="14">
        <f t="shared" si="2"/>
        <v>72.807231859271923</v>
      </c>
      <c r="H17" s="14">
        <f t="shared" si="3"/>
        <v>2.3399243343564851</v>
      </c>
      <c r="I17" s="71">
        <f t="shared" si="4"/>
        <v>1774</v>
      </c>
      <c r="J17" s="14">
        <f t="shared" si="5"/>
        <v>68.288551851566709</v>
      </c>
      <c r="K17" s="69">
        <f t="shared" si="6"/>
        <v>2.1640744129307716</v>
      </c>
    </row>
    <row r="18" spans="1:12">
      <c r="A18" s="273" t="s">
        <v>25</v>
      </c>
      <c r="B18" s="78" t="s">
        <v>26</v>
      </c>
      <c r="C18" s="162">
        <v>25</v>
      </c>
      <c r="D18" s="45">
        <f t="shared" si="0"/>
        <v>7.2118851867878266</v>
      </c>
      <c r="E18" s="45">
        <f t="shared" si="1"/>
        <v>0.20955574182732606</v>
      </c>
      <c r="F18" s="162">
        <v>19672</v>
      </c>
      <c r="G18" s="45">
        <f t="shared" si="2"/>
        <v>873.86446927126133</v>
      </c>
      <c r="H18" s="45">
        <f t="shared" si="3"/>
        <v>28.08480262688272</v>
      </c>
      <c r="I18" s="53">
        <f t="shared" si="4"/>
        <v>19697</v>
      </c>
      <c r="J18" s="45">
        <f t="shared" si="5"/>
        <v>758.21849257063673</v>
      </c>
      <c r="K18" s="202">
        <f t="shared" si="6"/>
        <v>24.028057334553218</v>
      </c>
      <c r="L18" s="225"/>
    </row>
    <row r="19" spans="1:12" s="10" customFormat="1" ht="17.399999999999999" customHeight="1">
      <c r="A19" s="274"/>
      <c r="B19" s="36" t="s">
        <v>27</v>
      </c>
      <c r="C19" s="165">
        <v>2</v>
      </c>
      <c r="D19" s="13">
        <f t="shared" si="0"/>
        <v>0.57695081494302614</v>
      </c>
      <c r="E19" s="13">
        <f t="shared" si="1"/>
        <v>1.6764459346186086E-2</v>
      </c>
      <c r="F19" s="165">
        <v>12553</v>
      </c>
      <c r="G19" s="13">
        <f t="shared" si="2"/>
        <v>557.62610221442378</v>
      </c>
      <c r="H19" s="13">
        <f t="shared" si="3"/>
        <v>17.921336283817546</v>
      </c>
      <c r="I19" s="150">
        <f t="shared" si="4"/>
        <v>12555</v>
      </c>
      <c r="J19" s="13">
        <f t="shared" si="5"/>
        <v>483.29355608591885</v>
      </c>
      <c r="K19" s="79">
        <f t="shared" si="6"/>
        <v>15.315645013723696</v>
      </c>
    </row>
    <row r="20" spans="1:12" s="10" customFormat="1" ht="17.399999999999999" customHeight="1">
      <c r="A20" s="274"/>
      <c r="B20" s="35" t="s">
        <v>56</v>
      </c>
      <c r="C20" s="165">
        <v>0</v>
      </c>
      <c r="D20" s="13">
        <f t="shared" si="0"/>
        <v>0</v>
      </c>
      <c r="E20" s="13">
        <f t="shared" si="1"/>
        <v>0</v>
      </c>
      <c r="F20" s="165">
        <v>1977</v>
      </c>
      <c r="G20" s="13">
        <f t="shared" si="2"/>
        <v>87.821779979121786</v>
      </c>
      <c r="H20" s="13">
        <f t="shared" si="3"/>
        <v>2.8224712684702693</v>
      </c>
      <c r="I20" s="150">
        <f t="shared" si="4"/>
        <v>1977</v>
      </c>
      <c r="J20" s="13">
        <f t="shared" si="5"/>
        <v>76.102856262991764</v>
      </c>
      <c r="K20" s="79">
        <f t="shared" si="6"/>
        <v>2.411710887465691</v>
      </c>
    </row>
    <row r="21" spans="1:12" s="10" customFormat="1" ht="17.399999999999999" customHeight="1" thickBot="1">
      <c r="A21" s="275"/>
      <c r="B21" s="54" t="s">
        <v>28</v>
      </c>
      <c r="C21" s="163">
        <v>0</v>
      </c>
      <c r="D21" s="59">
        <f t="shared" si="0"/>
        <v>0</v>
      </c>
      <c r="E21" s="59">
        <f t="shared" si="1"/>
        <v>0</v>
      </c>
      <c r="F21" s="163">
        <v>1109</v>
      </c>
      <c r="G21" s="59">
        <f t="shared" si="2"/>
        <v>49.263709659507363</v>
      </c>
      <c r="H21" s="59">
        <f t="shared" si="3"/>
        <v>1.5832678992076523</v>
      </c>
      <c r="I21" s="147">
        <f t="shared" si="4"/>
        <v>1109</v>
      </c>
      <c r="J21" s="59">
        <f t="shared" si="5"/>
        <v>42.689968434829474</v>
      </c>
      <c r="K21" s="60">
        <f t="shared" si="6"/>
        <v>1.3528514791094846</v>
      </c>
    </row>
    <row r="22" spans="1:12">
      <c r="A22" s="273" t="s">
        <v>29</v>
      </c>
      <c r="B22" s="78" t="s">
        <v>30</v>
      </c>
      <c r="C22" s="162">
        <v>6263</v>
      </c>
      <c r="D22" s="45">
        <f t="shared" si="0"/>
        <v>1806.7214769940863</v>
      </c>
      <c r="E22" s="45">
        <f t="shared" si="1"/>
        <v>52.497904442581728</v>
      </c>
      <c r="F22" s="162">
        <v>6236</v>
      </c>
      <c r="G22" s="45">
        <f t="shared" si="2"/>
        <v>277.01397063722987</v>
      </c>
      <c r="H22" s="45">
        <f t="shared" si="3"/>
        <v>8.9028481690341916</v>
      </c>
      <c r="I22" s="53">
        <f t="shared" si="4"/>
        <v>12499</v>
      </c>
      <c r="J22" s="45">
        <f t="shared" si="5"/>
        <v>481.13788590345678</v>
      </c>
      <c r="K22" s="202">
        <f t="shared" si="6"/>
        <v>15.247331503507167</v>
      </c>
      <c r="L22" s="225"/>
    </row>
    <row r="23" spans="1:12" s="10" customFormat="1" ht="13.5" customHeight="1">
      <c r="A23" s="274"/>
      <c r="B23" s="36" t="s">
        <v>31</v>
      </c>
      <c r="C23" s="165">
        <v>5501</v>
      </c>
      <c r="D23" s="13">
        <f t="shared" si="0"/>
        <v>1586.9032165007934</v>
      </c>
      <c r="E23" s="13">
        <f t="shared" si="1"/>
        <v>46.11064543168483</v>
      </c>
      <c r="F23" s="165">
        <v>3682</v>
      </c>
      <c r="G23" s="13">
        <f t="shared" si="2"/>
        <v>163.56084667836438</v>
      </c>
      <c r="H23" s="13">
        <f t="shared" si="3"/>
        <v>5.2566207438075523</v>
      </c>
      <c r="I23" s="150">
        <f t="shared" si="4"/>
        <v>9183</v>
      </c>
      <c r="J23" s="13">
        <f t="shared" si="5"/>
        <v>353.49141581338057</v>
      </c>
      <c r="K23" s="79">
        <f t="shared" si="6"/>
        <v>11.202195791399816</v>
      </c>
    </row>
    <row r="24" spans="1:12" s="10" customFormat="1" ht="12" customHeight="1">
      <c r="A24" s="274"/>
      <c r="B24" s="180" t="s">
        <v>51</v>
      </c>
      <c r="C24" s="165">
        <v>152</v>
      </c>
      <c r="D24" s="13">
        <f t="shared" si="0"/>
        <v>43.848261935669981</v>
      </c>
      <c r="E24" s="13">
        <f t="shared" si="1"/>
        <v>1.2740989103101426</v>
      </c>
      <c r="F24" s="165">
        <v>660</v>
      </c>
      <c r="G24" s="13">
        <f t="shared" si="2"/>
        <v>29.318348399706817</v>
      </c>
      <c r="H24" s="13">
        <f t="shared" si="3"/>
        <v>0.94225140980798061</v>
      </c>
      <c r="I24" s="150">
        <f t="shared" si="4"/>
        <v>812</v>
      </c>
      <c r="J24" s="13">
        <f t="shared" si="5"/>
        <v>31.257217645700209</v>
      </c>
      <c r="K24" s="79">
        <f t="shared" si="6"/>
        <v>0.99054589813967675</v>
      </c>
    </row>
    <row r="25" spans="1:12" s="10" customFormat="1" ht="12" customHeight="1" thickBot="1">
      <c r="A25" s="275"/>
      <c r="B25" s="77" t="s">
        <v>52</v>
      </c>
      <c r="C25" s="163">
        <v>409</v>
      </c>
      <c r="D25" s="59">
        <f t="shared" si="0"/>
        <v>117.98644165584884</v>
      </c>
      <c r="E25" s="59">
        <f t="shared" si="1"/>
        <v>3.4283319362950544</v>
      </c>
      <c r="F25" s="163">
        <v>1126</v>
      </c>
      <c r="G25" s="59">
        <f t="shared" si="2"/>
        <v>50.01887923949981</v>
      </c>
      <c r="H25" s="59">
        <f t="shared" si="3"/>
        <v>1.6075380112784639</v>
      </c>
      <c r="I25" s="147">
        <f t="shared" si="4"/>
        <v>1535</v>
      </c>
      <c r="J25" s="59">
        <f t="shared" si="5"/>
        <v>59.088459465701746</v>
      </c>
      <c r="K25" s="60">
        <f t="shared" si="6"/>
        <v>1.872522110399512</v>
      </c>
    </row>
    <row r="26" spans="1:12" ht="14.4" thickBot="1">
      <c r="A26" s="144" t="s">
        <v>32</v>
      </c>
      <c r="B26" s="32" t="s">
        <v>33</v>
      </c>
      <c r="C26" s="164">
        <v>357</v>
      </c>
      <c r="D26" s="14">
        <f t="shared" si="0"/>
        <v>102.98572046733015</v>
      </c>
      <c r="E26" s="14">
        <f t="shared" si="1"/>
        <v>2.9924559932942163</v>
      </c>
      <c r="F26" s="164">
        <v>1658</v>
      </c>
      <c r="G26" s="14">
        <f t="shared" si="2"/>
        <v>73.65124491926349</v>
      </c>
      <c r="H26" s="14">
        <f t="shared" si="3"/>
        <v>2.367049753729745</v>
      </c>
      <c r="I26" s="71">
        <f t="shared" si="4"/>
        <v>2015</v>
      </c>
      <c r="J26" s="14">
        <f t="shared" si="5"/>
        <v>77.565632458233893</v>
      </c>
      <c r="K26" s="69">
        <f t="shared" si="6"/>
        <v>2.4580664836840502</v>
      </c>
    </row>
    <row r="27" spans="1:12" ht="14.4" thickBot="1">
      <c r="A27" s="144" t="s">
        <v>34</v>
      </c>
      <c r="B27" s="32" t="s">
        <v>35</v>
      </c>
      <c r="C27" s="164">
        <v>512</v>
      </c>
      <c r="D27" s="14">
        <f t="shared" si="0"/>
        <v>147.69940862541469</v>
      </c>
      <c r="E27" s="14">
        <f t="shared" si="1"/>
        <v>4.2917015926236379</v>
      </c>
      <c r="F27" s="164">
        <v>1947</v>
      </c>
      <c r="G27" s="14">
        <f t="shared" si="2"/>
        <v>86.489127779135103</v>
      </c>
      <c r="H27" s="14">
        <f t="shared" si="3"/>
        <v>2.7796416589335426</v>
      </c>
      <c r="I27" s="71">
        <f t="shared" si="4"/>
        <v>2459</v>
      </c>
      <c r="J27" s="14">
        <f t="shared" si="5"/>
        <v>94.657017476326118</v>
      </c>
      <c r="K27" s="69">
        <f t="shared" si="6"/>
        <v>2.9996950289722477</v>
      </c>
    </row>
    <row r="28" spans="1:12" ht="27" thickBot="1">
      <c r="A28" s="144" t="s">
        <v>36</v>
      </c>
      <c r="B28" s="32" t="s">
        <v>54</v>
      </c>
      <c r="C28" s="164">
        <v>111</v>
      </c>
      <c r="D28" s="14">
        <f t="shared" si="0"/>
        <v>32.020770229337948</v>
      </c>
      <c r="E28" s="14">
        <f t="shared" si="1"/>
        <v>0.93042749371332778</v>
      </c>
      <c r="F28" s="164">
        <v>6627</v>
      </c>
      <c r="G28" s="14">
        <f t="shared" si="2"/>
        <v>294.38287097705614</v>
      </c>
      <c r="H28" s="14">
        <f t="shared" si="3"/>
        <v>9.4610607466628593</v>
      </c>
      <c r="I28" s="71">
        <f t="shared" si="4"/>
        <v>6738</v>
      </c>
      <c r="J28" s="14">
        <f t="shared" si="5"/>
        <v>259.37331588266994</v>
      </c>
      <c r="K28" s="226">
        <f t="shared" si="6"/>
        <v>8.2195791399817022</v>
      </c>
      <c r="L28" s="225"/>
    </row>
    <row r="29" spans="1:12">
      <c r="A29" s="271" t="s">
        <v>38</v>
      </c>
      <c r="B29" s="78" t="s">
        <v>39</v>
      </c>
      <c r="C29" s="162">
        <v>284</v>
      </c>
      <c r="D29" s="45">
        <f t="shared" si="0"/>
        <v>81.927015721909711</v>
      </c>
      <c r="E29" s="45">
        <f t="shared" si="1"/>
        <v>2.380553227158424</v>
      </c>
      <c r="F29" s="162">
        <v>4143</v>
      </c>
      <c r="G29" s="45">
        <f t="shared" si="2"/>
        <v>184.0392688181596</v>
      </c>
      <c r="H29" s="45">
        <f t="shared" si="3"/>
        <v>5.9147690770219148</v>
      </c>
      <c r="I29" s="53">
        <f t="shared" si="4"/>
        <v>4427</v>
      </c>
      <c r="J29" s="45">
        <f t="shared" si="5"/>
        <v>170.41342674570791</v>
      </c>
      <c r="K29" s="46">
        <f t="shared" si="6"/>
        <v>5.4004269594388532</v>
      </c>
    </row>
    <row r="30" spans="1:12" s="10" customFormat="1" ht="13.5" customHeight="1" thickBot="1">
      <c r="A30" s="272"/>
      <c r="B30" s="77" t="s">
        <v>40</v>
      </c>
      <c r="C30" s="163">
        <v>132</v>
      </c>
      <c r="D30" s="59">
        <f t="shared" si="0"/>
        <v>38.078753786239723</v>
      </c>
      <c r="E30" s="59">
        <f t="shared" si="1"/>
        <v>1.1064543168482817</v>
      </c>
      <c r="F30" s="163">
        <v>2273</v>
      </c>
      <c r="G30" s="59">
        <f t="shared" si="2"/>
        <v>100.97061501899029</v>
      </c>
      <c r="H30" s="59">
        <f t="shared" si="3"/>
        <v>3.2450567492326363</v>
      </c>
      <c r="I30" s="147">
        <f t="shared" si="4"/>
        <v>2405</v>
      </c>
      <c r="J30" s="59">
        <f t="shared" si="5"/>
        <v>92.57833551466625</v>
      </c>
      <c r="K30" s="60">
        <f t="shared" si="6"/>
        <v>2.9338212869777371</v>
      </c>
    </row>
    <row r="31" spans="1:12" ht="14.4" thickBot="1">
      <c r="A31" s="144" t="s">
        <v>41</v>
      </c>
      <c r="B31" s="32" t="s">
        <v>42</v>
      </c>
      <c r="C31" s="164">
        <v>3</v>
      </c>
      <c r="D31" s="14">
        <f t="shared" si="0"/>
        <v>0.86542622241453915</v>
      </c>
      <c r="E31" s="14">
        <f t="shared" si="1"/>
        <v>2.5146689019279127E-2</v>
      </c>
      <c r="F31" s="164">
        <v>49</v>
      </c>
      <c r="G31" s="14">
        <f t="shared" si="2"/>
        <v>2.1766652599782335</v>
      </c>
      <c r="H31" s="14">
        <f t="shared" si="3"/>
        <v>6.9955028909986436E-2</v>
      </c>
      <c r="I31" s="71">
        <f t="shared" si="4"/>
        <v>52</v>
      </c>
      <c r="J31" s="14">
        <f t="shared" si="5"/>
        <v>2.001693740857649</v>
      </c>
      <c r="K31" s="69">
        <f t="shared" si="6"/>
        <v>6.3433973772491617E-2</v>
      </c>
    </row>
    <row r="32" spans="1:12" ht="14.4" thickBot="1">
      <c r="A32" s="144" t="s">
        <v>43</v>
      </c>
      <c r="B32" s="32" t="s">
        <v>44</v>
      </c>
      <c r="C32" s="164">
        <v>5</v>
      </c>
      <c r="D32" s="14">
        <f t="shared" si="0"/>
        <v>1.4423770373575653</v>
      </c>
      <c r="E32" s="14">
        <f t="shared" si="1"/>
        <v>4.1911148365465216E-2</v>
      </c>
      <c r="F32" s="164">
        <v>0</v>
      </c>
      <c r="G32" s="14">
        <f t="shared" si="2"/>
        <v>0</v>
      </c>
      <c r="H32" s="14">
        <f t="shared" si="3"/>
        <v>0</v>
      </c>
      <c r="I32" s="71">
        <f t="shared" si="4"/>
        <v>5</v>
      </c>
      <c r="J32" s="14">
        <f t="shared" si="5"/>
        <v>0.19247055200554314</v>
      </c>
      <c r="K32" s="69">
        <f t="shared" si="6"/>
        <v>6.0994205550472707E-3</v>
      </c>
    </row>
    <row r="33" spans="1:11" ht="14.4" thickBot="1">
      <c r="A33" s="144" t="s">
        <v>45</v>
      </c>
      <c r="B33" s="32" t="s">
        <v>46</v>
      </c>
      <c r="C33" s="164">
        <v>59</v>
      </c>
      <c r="D33" s="14">
        <f t="shared" si="0"/>
        <v>17.02004904081927</v>
      </c>
      <c r="E33" s="14">
        <f t="shared" si="1"/>
        <v>0.49455155071248952</v>
      </c>
      <c r="F33" s="164">
        <v>36</v>
      </c>
      <c r="G33" s="14">
        <f t="shared" si="2"/>
        <v>1.5991826399840081</v>
      </c>
      <c r="H33" s="14">
        <f t="shared" si="3"/>
        <v>5.139553144407167E-2</v>
      </c>
      <c r="I33" s="71">
        <f t="shared" si="4"/>
        <v>95</v>
      </c>
      <c r="J33" s="14">
        <f t="shared" si="5"/>
        <v>3.6569404881053198</v>
      </c>
      <c r="K33" s="69">
        <f t="shared" si="6"/>
        <v>0.11588899054589814</v>
      </c>
    </row>
    <row r="34" spans="1:11" ht="14.4" thickBot="1">
      <c r="A34" s="142" t="s">
        <v>47</v>
      </c>
      <c r="B34" s="30" t="s">
        <v>48</v>
      </c>
      <c r="C34" s="164">
        <v>918</v>
      </c>
      <c r="D34" s="82">
        <f t="shared" si="0"/>
        <v>264.82042405884897</v>
      </c>
      <c r="E34" s="82">
        <f t="shared" si="1"/>
        <v>7.6948868398994135</v>
      </c>
      <c r="F34" s="164">
        <v>2371</v>
      </c>
      <c r="G34" s="82">
        <f t="shared" si="2"/>
        <v>105.32394553894676</v>
      </c>
      <c r="H34" s="82">
        <f t="shared" si="3"/>
        <v>3.3849668070526091</v>
      </c>
      <c r="I34" s="71">
        <f t="shared" si="4"/>
        <v>3289</v>
      </c>
      <c r="J34" s="82">
        <f t="shared" si="5"/>
        <v>126.60712910924629</v>
      </c>
      <c r="K34" s="83">
        <f t="shared" si="6"/>
        <v>4.0121988411100942</v>
      </c>
    </row>
    <row r="35" spans="1:11" ht="14.4" thickBot="1">
      <c r="A35" s="142" t="s">
        <v>49</v>
      </c>
      <c r="B35" s="30" t="s">
        <v>50</v>
      </c>
      <c r="C35" s="164">
        <v>360</v>
      </c>
      <c r="D35" s="82">
        <f t="shared" si="0"/>
        <v>103.8511466897447</v>
      </c>
      <c r="E35" s="82">
        <f t="shared" si="1"/>
        <v>3.0176026823134956</v>
      </c>
      <c r="F35" s="164">
        <v>2534</v>
      </c>
      <c r="G35" s="82">
        <f t="shared" si="2"/>
        <v>112.56468915887436</v>
      </c>
      <c r="H35" s="82">
        <f t="shared" si="3"/>
        <v>3.6176743522021559</v>
      </c>
      <c r="I35" s="71">
        <f t="shared" si="4"/>
        <v>2894</v>
      </c>
      <c r="J35" s="82">
        <f t="shared" si="5"/>
        <v>111.40195550080837</v>
      </c>
      <c r="K35" s="83">
        <f t="shared" si="6"/>
        <v>3.5303446172613602</v>
      </c>
    </row>
    <row r="36" spans="1:11">
      <c r="A36" s="233" t="s">
        <v>62</v>
      </c>
      <c r="B36" s="89" t="s">
        <v>63</v>
      </c>
      <c r="C36" s="162">
        <v>0</v>
      </c>
      <c r="D36" s="57">
        <f t="shared" si="0"/>
        <v>0</v>
      </c>
      <c r="E36" s="57">
        <f t="shared" si="1"/>
        <v>0</v>
      </c>
      <c r="F36" s="162">
        <v>180</v>
      </c>
      <c r="G36" s="57">
        <f t="shared" si="2"/>
        <v>7.9959131999200412</v>
      </c>
      <c r="H36" s="57">
        <f t="shared" si="3"/>
        <v>0.25697765722035837</v>
      </c>
      <c r="I36" s="109">
        <f t="shared" si="4"/>
        <v>180</v>
      </c>
      <c r="J36" s="57">
        <f t="shared" si="5"/>
        <v>6.9289398721995532</v>
      </c>
      <c r="K36" s="58">
        <f t="shared" si="6"/>
        <v>0.21957913998170173</v>
      </c>
    </row>
    <row r="37" spans="1:11" s="10" customFormat="1" ht="11.4">
      <c r="A37" s="234"/>
      <c r="B37" s="34" t="s">
        <v>64</v>
      </c>
      <c r="C37" s="166">
        <v>0</v>
      </c>
      <c r="D37" s="153">
        <f t="shared" si="0"/>
        <v>0</v>
      </c>
      <c r="E37" s="153">
        <f t="shared" si="1"/>
        <v>0</v>
      </c>
      <c r="F37" s="175">
        <v>5</v>
      </c>
      <c r="G37" s="153">
        <f t="shared" si="2"/>
        <v>0.22210869999777891</v>
      </c>
      <c r="H37" s="153">
        <f t="shared" si="3"/>
        <v>7.138268256121065E-3</v>
      </c>
      <c r="I37" s="155">
        <f t="shared" si="4"/>
        <v>5</v>
      </c>
      <c r="J37" s="153">
        <f t="shared" si="5"/>
        <v>0.19247055200554314</v>
      </c>
      <c r="K37" s="156">
        <f t="shared" si="6"/>
        <v>6.0994205550472707E-3</v>
      </c>
    </row>
    <row r="38" spans="1:11" s="10" customFormat="1" ht="12" thickBot="1">
      <c r="A38" s="235"/>
      <c r="B38" s="77" t="s">
        <v>65</v>
      </c>
      <c r="C38" s="167">
        <v>0</v>
      </c>
      <c r="D38" s="157">
        <f t="shared" si="0"/>
        <v>0</v>
      </c>
      <c r="E38" s="157">
        <f t="shared" si="1"/>
        <v>0</v>
      </c>
      <c r="F38" s="177">
        <v>11</v>
      </c>
      <c r="G38" s="157">
        <f t="shared" si="2"/>
        <v>0.4886391399951136</v>
      </c>
      <c r="H38" s="157">
        <f t="shared" si="3"/>
        <v>1.5704190163466344E-2</v>
      </c>
      <c r="I38" s="159">
        <f t="shared" si="4"/>
        <v>11</v>
      </c>
      <c r="J38" s="157">
        <f t="shared" si="5"/>
        <v>0.42343521441219495</v>
      </c>
      <c r="K38" s="160">
        <f t="shared" si="6"/>
        <v>1.3418725221103996E-2</v>
      </c>
    </row>
    <row r="39" spans="1:11" ht="19.2" customHeight="1" thickBot="1">
      <c r="A39" s="90"/>
      <c r="B39" s="91" t="s">
        <v>69</v>
      </c>
      <c r="C39" s="137">
        <v>11930</v>
      </c>
      <c r="D39" s="134">
        <f t="shared" si="0"/>
        <v>3441.5116111351508</v>
      </c>
      <c r="E39" s="134">
        <f t="shared" si="1"/>
        <v>100</v>
      </c>
      <c r="F39" s="137">
        <v>70045</v>
      </c>
      <c r="G39" s="134">
        <f t="shared" si="2"/>
        <v>3111.5207782688849</v>
      </c>
      <c r="H39" s="134">
        <f t="shared" si="3"/>
        <v>100</v>
      </c>
      <c r="I39" s="137">
        <f>I7+I9+I11+I12+SUM(I14:I18)+I22+SUM(I26:I29)+SUM(I31:I36)</f>
        <v>81975</v>
      </c>
      <c r="J39" s="134">
        <f t="shared" si="5"/>
        <v>3155.5547001308801</v>
      </c>
      <c r="K39" s="135">
        <f t="shared" si="6"/>
        <v>100</v>
      </c>
    </row>
    <row r="40" spans="1:11">
      <c r="A40" s="92"/>
      <c r="B40" s="93"/>
    </row>
    <row r="41" spans="1:11">
      <c r="A41" s="92"/>
      <c r="B41" s="96"/>
    </row>
    <row r="42" spans="1:11">
      <c r="A42" s="92"/>
      <c r="B42" s="94"/>
    </row>
    <row r="43" spans="1:11">
      <c r="A43" s="92"/>
      <c r="B43" s="94"/>
    </row>
  </sheetData>
  <mergeCells count="13">
    <mergeCell ref="C5:E5"/>
    <mergeCell ref="F5:H5"/>
    <mergeCell ref="I5:K5"/>
    <mergeCell ref="A4:C4"/>
    <mergeCell ref="A36:A38"/>
    <mergeCell ref="A5:A6"/>
    <mergeCell ref="B5:B6"/>
    <mergeCell ref="A7:A8"/>
    <mergeCell ref="A29:A30"/>
    <mergeCell ref="A9:A10"/>
    <mergeCell ref="A12:A13"/>
    <mergeCell ref="A18:A21"/>
    <mergeCell ref="A22:A25"/>
  </mergeCells>
  <phoneticPr fontId="0" type="noConversion"/>
  <printOptions horizontalCentered="1"/>
  <pageMargins left="0.74803149606299213" right="0.74803149606299213" top="0.23622047244094491" bottom="0.39370078740157483" header="0.23622047244094491" footer="0"/>
  <pageSetup paperSize="9" scale="85" orientation="landscape" horizontalDpi="1200" verticalDpi="1200" r:id="rId1"/>
  <headerFooter alignWithMargins="0">
    <oddFooter>&amp;L&amp;Z&amp;F * 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>
    <tabColor theme="7" tint="0.79998168889431442"/>
  </sheetPr>
  <dimension ref="A1:L43"/>
  <sheetViews>
    <sheetView workbookViewId="0">
      <selection activeCell="D4" sqref="D4"/>
    </sheetView>
  </sheetViews>
  <sheetFormatPr defaultRowHeight="13.2"/>
  <cols>
    <col min="1" max="1" width="7.6640625" style="37" customWidth="1"/>
    <col min="2" max="2" width="53.6640625" style="1" customWidth="1"/>
    <col min="3" max="3" width="10.44140625" style="4" customWidth="1"/>
    <col min="4" max="4" width="10.44140625" style="98" customWidth="1"/>
    <col min="5" max="5" width="8.44140625" style="98" customWidth="1"/>
    <col min="6" max="6" width="10.33203125" style="4" customWidth="1"/>
    <col min="7" max="7" width="10.44140625" style="98" customWidth="1"/>
    <col min="8" max="8" width="8.44140625" style="98" customWidth="1"/>
    <col min="9" max="9" width="10.33203125" style="1" customWidth="1"/>
    <col min="10" max="10" width="10" style="98" customWidth="1"/>
    <col min="11" max="11" width="9.109375" style="98" customWidth="1"/>
    <col min="12" max="16384" width="8.88671875" style="1"/>
  </cols>
  <sheetData>
    <row r="1" spans="1:12" ht="7.8" customHeight="1"/>
    <row r="2" spans="1:12">
      <c r="A2" s="40" t="s">
        <v>79</v>
      </c>
      <c r="B2" s="23"/>
      <c r="C2" s="23"/>
      <c r="D2" s="23"/>
      <c r="E2" s="23"/>
      <c r="F2" s="23"/>
      <c r="G2" s="23"/>
      <c r="H2" s="23"/>
      <c r="I2" s="23"/>
      <c r="J2" s="23"/>
      <c r="K2" s="115"/>
    </row>
    <row r="3" spans="1:12" ht="10.199999999999999" customHeight="1">
      <c r="A3" s="23"/>
      <c r="B3" s="3"/>
      <c r="C3" s="20"/>
      <c r="D3" s="101"/>
      <c r="E3" s="101"/>
      <c r="F3" s="20"/>
      <c r="G3" s="101"/>
      <c r="H3" s="102"/>
      <c r="I3" s="21"/>
      <c r="J3" s="102"/>
      <c r="K3" s="104"/>
    </row>
    <row r="4" spans="1:12">
      <c r="A4" s="232" t="s">
        <v>66</v>
      </c>
      <c r="B4" s="232"/>
      <c r="C4" s="232"/>
      <c r="D4" s="230">
        <v>1903</v>
      </c>
      <c r="E4" s="105"/>
      <c r="F4" s="179"/>
      <c r="G4" s="230">
        <v>7844.5</v>
      </c>
      <c r="H4" s="107"/>
      <c r="I4" s="4"/>
      <c r="J4" s="209">
        <v>9748</v>
      </c>
    </row>
    <row r="5" spans="1:12" ht="20.399999999999999" customHeight="1">
      <c r="A5" s="239" t="s">
        <v>68</v>
      </c>
      <c r="B5" s="241" t="s">
        <v>53</v>
      </c>
      <c r="C5" s="258" t="s">
        <v>0</v>
      </c>
      <c r="D5" s="259"/>
      <c r="E5" s="260"/>
      <c r="F5" s="258" t="s">
        <v>1</v>
      </c>
      <c r="G5" s="259"/>
      <c r="H5" s="260"/>
      <c r="I5" s="258" t="s">
        <v>2</v>
      </c>
      <c r="J5" s="259"/>
      <c r="K5" s="260"/>
    </row>
    <row r="6" spans="1:12" ht="30" customHeight="1" thickBot="1">
      <c r="A6" s="240"/>
      <c r="B6" s="242"/>
      <c r="C6" s="43" t="s">
        <v>3</v>
      </c>
      <c r="D6" s="24" t="s">
        <v>4</v>
      </c>
      <c r="E6" s="24" t="s">
        <v>5</v>
      </c>
      <c r="F6" s="43" t="s">
        <v>3</v>
      </c>
      <c r="G6" s="24" t="s">
        <v>4</v>
      </c>
      <c r="H6" s="24" t="s">
        <v>5</v>
      </c>
      <c r="I6" s="24" t="s">
        <v>3</v>
      </c>
      <c r="J6" s="24" t="s">
        <v>4</v>
      </c>
      <c r="K6" s="24" t="s">
        <v>5</v>
      </c>
    </row>
    <row r="7" spans="1:12" ht="15.75" customHeight="1">
      <c r="A7" s="246" t="s">
        <v>6</v>
      </c>
      <c r="B7" s="44" t="s">
        <v>7</v>
      </c>
      <c r="C7" s="162">
        <v>786</v>
      </c>
      <c r="D7" s="45">
        <f t="shared" ref="D7:D39" si="0">C7*1000/$D$4</f>
        <v>413.03205465055174</v>
      </c>
      <c r="E7" s="45">
        <f t="shared" ref="E7:E39" si="1">C7*100/C$39</f>
        <v>20.59748427672956</v>
      </c>
      <c r="F7" s="162">
        <v>448</v>
      </c>
      <c r="G7" s="45">
        <f t="shared" ref="G7:G39" si="2">F7*1000/$G$4</f>
        <v>57.110077124099689</v>
      </c>
      <c r="H7" s="45">
        <f t="shared" ref="H7:H39" si="3">F7*100/F$39</f>
        <v>5.2105140730402422</v>
      </c>
      <c r="I7" s="53">
        <f t="shared" ref="I7:I38" si="4">C7+F7</f>
        <v>1234</v>
      </c>
      <c r="J7" s="45">
        <f t="shared" ref="J7:J39" si="5">I7*1000/$J$4</f>
        <v>126.59006975789906</v>
      </c>
      <c r="K7" s="202">
        <f t="shared" ref="K7:K39" si="6">I7*100/I$39</f>
        <v>9.9403898823908499</v>
      </c>
      <c r="L7" s="225"/>
    </row>
    <row r="8" spans="1:12" s="148" customFormat="1" ht="12" thickBot="1">
      <c r="A8" s="247"/>
      <c r="B8" s="51" t="s">
        <v>8</v>
      </c>
      <c r="C8" s="163">
        <v>0</v>
      </c>
      <c r="D8" s="59">
        <f t="shared" si="0"/>
        <v>0</v>
      </c>
      <c r="E8" s="59">
        <f t="shared" si="1"/>
        <v>0</v>
      </c>
      <c r="F8" s="163">
        <v>3</v>
      </c>
      <c r="G8" s="59">
        <f t="shared" si="2"/>
        <v>0.38243355217031039</v>
      </c>
      <c r="H8" s="59">
        <f t="shared" si="3"/>
        <v>3.4891835310537335E-2</v>
      </c>
      <c r="I8" s="147">
        <f t="shared" si="4"/>
        <v>3</v>
      </c>
      <c r="J8" s="59">
        <f t="shared" si="5"/>
        <v>0.30775543701272057</v>
      </c>
      <c r="K8" s="60">
        <f t="shared" si="6"/>
        <v>2.4166263895601739E-2</v>
      </c>
    </row>
    <row r="9" spans="1:12" ht="17.25" customHeight="1">
      <c r="A9" s="246" t="s">
        <v>9</v>
      </c>
      <c r="B9" s="44" t="s">
        <v>10</v>
      </c>
      <c r="C9" s="162">
        <v>8</v>
      </c>
      <c r="D9" s="45">
        <f t="shared" si="0"/>
        <v>4.2038885969521811</v>
      </c>
      <c r="E9" s="45">
        <f t="shared" si="1"/>
        <v>0.20964360587002095</v>
      </c>
      <c r="F9" s="162">
        <v>163</v>
      </c>
      <c r="G9" s="45">
        <f t="shared" si="2"/>
        <v>20.7788896679202</v>
      </c>
      <c r="H9" s="45">
        <f t="shared" si="3"/>
        <v>1.8957897185391952</v>
      </c>
      <c r="I9" s="53">
        <f t="shared" si="4"/>
        <v>171</v>
      </c>
      <c r="J9" s="45">
        <f t="shared" si="5"/>
        <v>17.542059909725072</v>
      </c>
      <c r="K9" s="46">
        <f t="shared" si="6"/>
        <v>1.3774770420492992</v>
      </c>
    </row>
    <row r="10" spans="1:12" s="148" customFormat="1" ht="12" thickBot="1">
      <c r="A10" s="247"/>
      <c r="B10" s="51" t="s">
        <v>11</v>
      </c>
      <c r="C10" s="163">
        <v>1</v>
      </c>
      <c r="D10" s="59">
        <f t="shared" si="0"/>
        <v>0.52548607461902264</v>
      </c>
      <c r="E10" s="59">
        <f t="shared" si="1"/>
        <v>2.6205450733752619E-2</v>
      </c>
      <c r="F10" s="163">
        <v>84</v>
      </c>
      <c r="G10" s="59">
        <f t="shared" si="2"/>
        <v>10.708139460768692</v>
      </c>
      <c r="H10" s="59">
        <f t="shared" si="3"/>
        <v>0.97697138869504541</v>
      </c>
      <c r="I10" s="147">
        <f t="shared" si="4"/>
        <v>85</v>
      </c>
      <c r="J10" s="59">
        <f t="shared" si="5"/>
        <v>8.7197373820270823</v>
      </c>
      <c r="K10" s="60">
        <f t="shared" si="6"/>
        <v>0.68471081037538262</v>
      </c>
    </row>
    <row r="11" spans="1:12" ht="16.5" customHeight="1" thickBot="1">
      <c r="A11" s="142" t="s">
        <v>12</v>
      </c>
      <c r="B11" s="32" t="s">
        <v>13</v>
      </c>
      <c r="C11" s="164">
        <v>12</v>
      </c>
      <c r="D11" s="14">
        <f t="shared" si="0"/>
        <v>6.3058328954282707</v>
      </c>
      <c r="E11" s="14">
        <f t="shared" si="1"/>
        <v>0.31446540880503143</v>
      </c>
      <c r="F11" s="164">
        <v>14</v>
      </c>
      <c r="G11" s="14">
        <f t="shared" si="2"/>
        <v>1.7846899101281153</v>
      </c>
      <c r="H11" s="14">
        <f t="shared" si="3"/>
        <v>0.16282856478250757</v>
      </c>
      <c r="I11" s="71">
        <f t="shared" si="4"/>
        <v>26</v>
      </c>
      <c r="J11" s="14">
        <f t="shared" si="5"/>
        <v>2.6672137874435782</v>
      </c>
      <c r="K11" s="69">
        <f t="shared" si="6"/>
        <v>0.20944095376188174</v>
      </c>
    </row>
    <row r="12" spans="1:12" ht="26.4">
      <c r="A12" s="246" t="s">
        <v>14</v>
      </c>
      <c r="B12" s="44" t="s">
        <v>15</v>
      </c>
      <c r="C12" s="162">
        <v>17</v>
      </c>
      <c r="D12" s="45">
        <f t="shared" si="0"/>
        <v>8.9332632685233833</v>
      </c>
      <c r="E12" s="45">
        <f t="shared" si="1"/>
        <v>0.44549266247379454</v>
      </c>
      <c r="F12" s="162">
        <v>787</v>
      </c>
      <c r="G12" s="45">
        <f t="shared" si="2"/>
        <v>100.32506851934477</v>
      </c>
      <c r="H12" s="45">
        <f t="shared" si="3"/>
        <v>9.1532914631309605</v>
      </c>
      <c r="I12" s="53">
        <f t="shared" si="4"/>
        <v>804</v>
      </c>
      <c r="J12" s="45">
        <f t="shared" si="5"/>
        <v>82.478457119409114</v>
      </c>
      <c r="K12" s="46">
        <f t="shared" si="6"/>
        <v>6.4765587240212668</v>
      </c>
    </row>
    <row r="13" spans="1:12" s="148" customFormat="1" ht="15" customHeight="1" thickBot="1">
      <c r="A13" s="247"/>
      <c r="B13" s="76" t="s">
        <v>16</v>
      </c>
      <c r="C13" s="163">
        <v>4</v>
      </c>
      <c r="D13" s="59">
        <f t="shared" si="0"/>
        <v>2.1019442984760905</v>
      </c>
      <c r="E13" s="59">
        <f t="shared" si="1"/>
        <v>0.10482180293501048</v>
      </c>
      <c r="F13" s="163">
        <v>627</v>
      </c>
      <c r="G13" s="59">
        <f t="shared" si="2"/>
        <v>79.928612403594869</v>
      </c>
      <c r="H13" s="59">
        <f t="shared" si="3"/>
        <v>7.2923935799023027</v>
      </c>
      <c r="I13" s="147">
        <f t="shared" si="4"/>
        <v>631</v>
      </c>
      <c r="J13" s="59">
        <f t="shared" si="5"/>
        <v>64.73122691834223</v>
      </c>
      <c r="K13" s="60">
        <f t="shared" si="6"/>
        <v>5.0829708393748989</v>
      </c>
    </row>
    <row r="14" spans="1:12" ht="15" customHeight="1" thickBot="1">
      <c r="A14" s="143" t="s">
        <v>17</v>
      </c>
      <c r="B14" s="28" t="s">
        <v>18</v>
      </c>
      <c r="C14" s="164">
        <v>52</v>
      </c>
      <c r="D14" s="14">
        <f t="shared" si="0"/>
        <v>27.325275880189174</v>
      </c>
      <c r="E14" s="14">
        <f t="shared" si="1"/>
        <v>1.3626834381551363</v>
      </c>
      <c r="F14" s="164">
        <v>241</v>
      </c>
      <c r="G14" s="14">
        <f t="shared" si="2"/>
        <v>30.722162024348268</v>
      </c>
      <c r="H14" s="14">
        <f t="shared" si="3"/>
        <v>2.8029774366131659</v>
      </c>
      <c r="I14" s="71">
        <f t="shared" si="4"/>
        <v>293</v>
      </c>
      <c r="J14" s="14">
        <f t="shared" si="5"/>
        <v>30.057447681575709</v>
      </c>
      <c r="K14" s="69">
        <f t="shared" si="6"/>
        <v>2.3602384404704364</v>
      </c>
    </row>
    <row r="15" spans="1:12" ht="14.4" thickBot="1">
      <c r="A15" s="143" t="s">
        <v>19</v>
      </c>
      <c r="B15" s="28" t="s">
        <v>20</v>
      </c>
      <c r="C15" s="164">
        <v>21</v>
      </c>
      <c r="D15" s="14">
        <f t="shared" si="0"/>
        <v>11.035207566999475</v>
      </c>
      <c r="E15" s="14">
        <f t="shared" si="1"/>
        <v>0.55031446540880502</v>
      </c>
      <c r="F15" s="164">
        <v>341</v>
      </c>
      <c r="G15" s="14">
        <f t="shared" si="2"/>
        <v>43.469947096691946</v>
      </c>
      <c r="H15" s="14">
        <f t="shared" si="3"/>
        <v>3.9660386136310768</v>
      </c>
      <c r="I15" s="71">
        <f t="shared" si="4"/>
        <v>362</v>
      </c>
      <c r="J15" s="14">
        <f t="shared" si="5"/>
        <v>37.135822732868277</v>
      </c>
      <c r="K15" s="69">
        <f t="shared" si="6"/>
        <v>2.9160625100692767</v>
      </c>
    </row>
    <row r="16" spans="1:12" ht="14.4" thickBot="1">
      <c r="A16" s="142" t="s">
        <v>21</v>
      </c>
      <c r="B16" s="32" t="s">
        <v>22</v>
      </c>
      <c r="C16" s="164">
        <v>74</v>
      </c>
      <c r="D16" s="14">
        <f t="shared" si="0"/>
        <v>38.885969521807674</v>
      </c>
      <c r="E16" s="14">
        <f t="shared" si="1"/>
        <v>1.9392033542976939</v>
      </c>
      <c r="F16" s="164">
        <v>279</v>
      </c>
      <c r="G16" s="14">
        <f t="shared" si="2"/>
        <v>35.566320351838868</v>
      </c>
      <c r="H16" s="14">
        <f t="shared" si="3"/>
        <v>3.2449406838799719</v>
      </c>
      <c r="I16" s="71">
        <f t="shared" si="4"/>
        <v>353</v>
      </c>
      <c r="J16" s="14">
        <f t="shared" si="5"/>
        <v>36.212556421830122</v>
      </c>
      <c r="K16" s="69">
        <f t="shared" si="6"/>
        <v>2.8435637183824714</v>
      </c>
    </row>
    <row r="17" spans="1:12" ht="14.4" thickBot="1">
      <c r="A17" s="143" t="s">
        <v>23</v>
      </c>
      <c r="B17" s="28" t="s">
        <v>24</v>
      </c>
      <c r="C17" s="164">
        <v>37</v>
      </c>
      <c r="D17" s="14">
        <f t="shared" si="0"/>
        <v>19.442984760903837</v>
      </c>
      <c r="E17" s="14">
        <f t="shared" si="1"/>
        <v>0.96960167714884693</v>
      </c>
      <c r="F17" s="164">
        <v>191</v>
      </c>
      <c r="G17" s="14">
        <f t="shared" si="2"/>
        <v>24.348269488176431</v>
      </c>
      <c r="H17" s="14">
        <f t="shared" si="3"/>
        <v>2.2214468481042102</v>
      </c>
      <c r="I17" s="71">
        <f t="shared" si="4"/>
        <v>228</v>
      </c>
      <c r="J17" s="14">
        <f t="shared" si="5"/>
        <v>23.389413212966762</v>
      </c>
      <c r="K17" s="69">
        <f t="shared" si="6"/>
        <v>1.8366360560657322</v>
      </c>
    </row>
    <row r="18" spans="1:12" ht="13.8">
      <c r="A18" s="243" t="s">
        <v>25</v>
      </c>
      <c r="B18" s="78" t="s">
        <v>26</v>
      </c>
      <c r="C18" s="162">
        <v>5</v>
      </c>
      <c r="D18" s="45">
        <f t="shared" si="0"/>
        <v>2.627430373095113</v>
      </c>
      <c r="E18" s="45">
        <f t="shared" si="1"/>
        <v>0.13102725366876311</v>
      </c>
      <c r="F18" s="162">
        <v>2403</v>
      </c>
      <c r="G18" s="45">
        <f t="shared" si="2"/>
        <v>306.32927528841861</v>
      </c>
      <c r="H18" s="45">
        <f t="shared" si="3"/>
        <v>27.948360083740404</v>
      </c>
      <c r="I18" s="53">
        <f t="shared" si="4"/>
        <v>2408</v>
      </c>
      <c r="J18" s="45">
        <f t="shared" si="5"/>
        <v>247.02503077554371</v>
      </c>
      <c r="K18" s="202">
        <f t="shared" si="6"/>
        <v>19.397454486869663</v>
      </c>
      <c r="L18" s="225"/>
    </row>
    <row r="19" spans="1:12" s="148" customFormat="1" ht="12.6" customHeight="1">
      <c r="A19" s="244"/>
      <c r="B19" s="15" t="s">
        <v>27</v>
      </c>
      <c r="C19" s="165">
        <v>1</v>
      </c>
      <c r="D19" s="13">
        <f t="shared" si="0"/>
        <v>0.52548607461902264</v>
      </c>
      <c r="E19" s="13">
        <f t="shared" si="1"/>
        <v>2.6205450733752619E-2</v>
      </c>
      <c r="F19" s="165">
        <v>1816</v>
      </c>
      <c r="G19" s="13">
        <f t="shared" si="2"/>
        <v>231.49977691376122</v>
      </c>
      <c r="H19" s="13">
        <f t="shared" si="3"/>
        <v>21.121190974645266</v>
      </c>
      <c r="I19" s="150">
        <f t="shared" si="4"/>
        <v>1817</v>
      </c>
      <c r="J19" s="13">
        <f t="shared" si="5"/>
        <v>186.39720968403776</v>
      </c>
      <c r="K19" s="79">
        <f t="shared" si="6"/>
        <v>14.63670049943612</v>
      </c>
    </row>
    <row r="20" spans="1:12" s="148" customFormat="1" ht="12.6" customHeight="1">
      <c r="A20" s="244"/>
      <c r="B20" s="33" t="s">
        <v>56</v>
      </c>
      <c r="C20" s="165">
        <v>0</v>
      </c>
      <c r="D20" s="13">
        <f t="shared" si="0"/>
        <v>0</v>
      </c>
      <c r="E20" s="13">
        <f t="shared" si="1"/>
        <v>0</v>
      </c>
      <c r="F20" s="165">
        <v>127</v>
      </c>
      <c r="G20" s="13">
        <f t="shared" si="2"/>
        <v>16.189687041876475</v>
      </c>
      <c r="H20" s="13">
        <f t="shared" si="3"/>
        <v>1.4770876948127472</v>
      </c>
      <c r="I20" s="150">
        <f t="shared" si="4"/>
        <v>127</v>
      </c>
      <c r="J20" s="13">
        <f t="shared" si="5"/>
        <v>13.02831350020517</v>
      </c>
      <c r="K20" s="79">
        <f t="shared" si="6"/>
        <v>1.0230385049138071</v>
      </c>
    </row>
    <row r="21" spans="1:12" s="148" customFormat="1" ht="12.6" customHeight="1" thickBot="1">
      <c r="A21" s="245"/>
      <c r="B21" s="51" t="s">
        <v>28</v>
      </c>
      <c r="C21" s="163">
        <v>0</v>
      </c>
      <c r="D21" s="59">
        <f t="shared" si="0"/>
        <v>0</v>
      </c>
      <c r="E21" s="59">
        <f t="shared" si="1"/>
        <v>0</v>
      </c>
      <c r="F21" s="163">
        <v>178</v>
      </c>
      <c r="G21" s="59">
        <f t="shared" si="2"/>
        <v>22.691057428771749</v>
      </c>
      <c r="H21" s="59">
        <f t="shared" si="3"/>
        <v>2.0702488950918818</v>
      </c>
      <c r="I21" s="147">
        <f t="shared" si="4"/>
        <v>178</v>
      </c>
      <c r="J21" s="59">
        <f t="shared" si="5"/>
        <v>18.260155929421419</v>
      </c>
      <c r="K21" s="60">
        <f t="shared" si="6"/>
        <v>1.4338649911390366</v>
      </c>
    </row>
    <row r="22" spans="1:12" ht="18" customHeight="1">
      <c r="A22" s="243" t="s">
        <v>29</v>
      </c>
      <c r="B22" s="78" t="s">
        <v>30</v>
      </c>
      <c r="C22" s="162">
        <v>2190</v>
      </c>
      <c r="D22" s="45">
        <f t="shared" si="0"/>
        <v>1150.8145034156594</v>
      </c>
      <c r="E22" s="45">
        <f t="shared" si="1"/>
        <v>57.389937106918239</v>
      </c>
      <c r="F22" s="162">
        <v>1328</v>
      </c>
      <c r="G22" s="45">
        <f t="shared" si="2"/>
        <v>169.29058576072407</v>
      </c>
      <c r="H22" s="45">
        <f t="shared" si="3"/>
        <v>15.445452430797859</v>
      </c>
      <c r="I22" s="53">
        <f t="shared" si="4"/>
        <v>3518</v>
      </c>
      <c r="J22" s="45">
        <f t="shared" si="5"/>
        <v>360.89454247025031</v>
      </c>
      <c r="K22" s="202">
        <f t="shared" si="6"/>
        <v>28.338972128242307</v>
      </c>
      <c r="L22" s="225"/>
    </row>
    <row r="23" spans="1:12" s="148" customFormat="1" ht="13.2" customHeight="1">
      <c r="A23" s="244"/>
      <c r="B23" s="15" t="s">
        <v>31</v>
      </c>
      <c r="C23" s="165">
        <v>1502</v>
      </c>
      <c r="D23" s="13">
        <f t="shared" si="0"/>
        <v>789.2800840777719</v>
      </c>
      <c r="E23" s="13">
        <f t="shared" si="1"/>
        <v>39.360587002096437</v>
      </c>
      <c r="F23" s="165">
        <v>525</v>
      </c>
      <c r="G23" s="13">
        <f t="shared" si="2"/>
        <v>66.92587162980432</v>
      </c>
      <c r="H23" s="13">
        <f t="shared" si="3"/>
        <v>6.1060711793440339</v>
      </c>
      <c r="I23" s="150">
        <f t="shared" si="4"/>
        <v>2027</v>
      </c>
      <c r="J23" s="13">
        <f t="shared" si="5"/>
        <v>207.9400902749282</v>
      </c>
      <c r="K23" s="79">
        <f t="shared" si="6"/>
        <v>16.328338972128243</v>
      </c>
    </row>
    <row r="24" spans="1:12" s="148" customFormat="1" ht="12" customHeight="1">
      <c r="A24" s="244"/>
      <c r="B24" s="181" t="s">
        <v>51</v>
      </c>
      <c r="C24" s="165">
        <v>24</v>
      </c>
      <c r="D24" s="13">
        <f t="shared" si="0"/>
        <v>12.611665790856541</v>
      </c>
      <c r="E24" s="13">
        <f t="shared" si="1"/>
        <v>0.62893081761006286</v>
      </c>
      <c r="F24" s="165">
        <v>76</v>
      </c>
      <c r="G24" s="13">
        <f t="shared" si="2"/>
        <v>9.6883166549811968</v>
      </c>
      <c r="H24" s="13">
        <f t="shared" si="3"/>
        <v>0.88392649453361249</v>
      </c>
      <c r="I24" s="150">
        <f t="shared" si="4"/>
        <v>100</v>
      </c>
      <c r="J24" s="13">
        <f t="shared" si="5"/>
        <v>10.258514567090685</v>
      </c>
      <c r="K24" s="79">
        <f t="shared" si="6"/>
        <v>0.80554212985339135</v>
      </c>
    </row>
    <row r="25" spans="1:12" s="148" customFormat="1" ht="13.8" customHeight="1" thickBot="1">
      <c r="A25" s="245"/>
      <c r="B25" s="76" t="s">
        <v>52</v>
      </c>
      <c r="C25" s="163">
        <v>610</v>
      </c>
      <c r="D25" s="59">
        <f t="shared" si="0"/>
        <v>320.5465055176038</v>
      </c>
      <c r="E25" s="59">
        <f t="shared" si="1"/>
        <v>15.985324947589099</v>
      </c>
      <c r="F25" s="163">
        <v>551</v>
      </c>
      <c r="G25" s="59">
        <f t="shared" si="2"/>
        <v>70.240295748613676</v>
      </c>
      <c r="H25" s="59">
        <f t="shared" si="3"/>
        <v>6.4084670853686907</v>
      </c>
      <c r="I25" s="147">
        <f t="shared" si="4"/>
        <v>1161</v>
      </c>
      <c r="J25" s="59">
        <f t="shared" si="5"/>
        <v>119.10135412392286</v>
      </c>
      <c r="K25" s="60">
        <f t="shared" si="6"/>
        <v>9.352344127597874</v>
      </c>
    </row>
    <row r="26" spans="1:12" ht="14.4" thickBot="1">
      <c r="A26" s="142" t="s">
        <v>32</v>
      </c>
      <c r="B26" s="32" t="s">
        <v>33</v>
      </c>
      <c r="C26" s="164">
        <v>84</v>
      </c>
      <c r="D26" s="14">
        <f t="shared" si="0"/>
        <v>44.140830267997899</v>
      </c>
      <c r="E26" s="14">
        <f t="shared" si="1"/>
        <v>2.2012578616352201</v>
      </c>
      <c r="F26" s="164">
        <v>421</v>
      </c>
      <c r="G26" s="14">
        <f t="shared" si="2"/>
        <v>53.668175154566896</v>
      </c>
      <c r="H26" s="14">
        <f t="shared" si="3"/>
        <v>4.8964875552454057</v>
      </c>
      <c r="I26" s="71">
        <f t="shared" si="4"/>
        <v>505</v>
      </c>
      <c r="J26" s="14">
        <f t="shared" si="5"/>
        <v>51.805498563807959</v>
      </c>
      <c r="K26" s="69">
        <f t="shared" si="6"/>
        <v>4.067987755759626</v>
      </c>
    </row>
    <row r="27" spans="1:12" ht="14.4" thickBot="1">
      <c r="A27" s="142" t="s">
        <v>34</v>
      </c>
      <c r="B27" s="32" t="s">
        <v>35</v>
      </c>
      <c r="C27" s="164">
        <v>102</v>
      </c>
      <c r="D27" s="14">
        <f t="shared" si="0"/>
        <v>53.599579611140307</v>
      </c>
      <c r="E27" s="14">
        <f t="shared" si="1"/>
        <v>2.6729559748427674</v>
      </c>
      <c r="F27" s="164">
        <v>185</v>
      </c>
      <c r="G27" s="14">
        <f t="shared" si="2"/>
        <v>23.583402383835807</v>
      </c>
      <c r="H27" s="14">
        <f t="shared" si="3"/>
        <v>2.1516631774831354</v>
      </c>
      <c r="I27" s="71">
        <f t="shared" si="4"/>
        <v>287</v>
      </c>
      <c r="J27" s="14">
        <f t="shared" si="5"/>
        <v>29.441936807550267</v>
      </c>
      <c r="K27" s="69">
        <f t="shared" si="6"/>
        <v>2.311905912679233</v>
      </c>
    </row>
    <row r="28" spans="1:12" ht="27" thickBot="1">
      <c r="A28" s="142" t="s">
        <v>36</v>
      </c>
      <c r="B28" s="32" t="s">
        <v>37</v>
      </c>
      <c r="C28" s="164">
        <v>28</v>
      </c>
      <c r="D28" s="14">
        <f t="shared" si="0"/>
        <v>14.713610089332633</v>
      </c>
      <c r="E28" s="14">
        <f t="shared" si="1"/>
        <v>0.7337526205450734</v>
      </c>
      <c r="F28" s="164">
        <v>736</v>
      </c>
      <c r="G28" s="14">
        <f t="shared" si="2"/>
        <v>93.823698132449493</v>
      </c>
      <c r="H28" s="14">
        <f t="shared" si="3"/>
        <v>8.5601302628518265</v>
      </c>
      <c r="I28" s="71">
        <f t="shared" si="4"/>
        <v>764</v>
      </c>
      <c r="J28" s="14">
        <f t="shared" si="5"/>
        <v>78.375051292572834</v>
      </c>
      <c r="K28" s="69">
        <f t="shared" si="6"/>
        <v>6.1543418720799101</v>
      </c>
    </row>
    <row r="29" spans="1:12" ht="13.8">
      <c r="A29" s="246" t="s">
        <v>38</v>
      </c>
      <c r="B29" s="78" t="s">
        <v>39</v>
      </c>
      <c r="C29" s="162">
        <v>68</v>
      </c>
      <c r="D29" s="45">
        <f t="shared" si="0"/>
        <v>35.733053074093533</v>
      </c>
      <c r="E29" s="45">
        <f t="shared" si="1"/>
        <v>1.7819706498951782</v>
      </c>
      <c r="F29" s="162">
        <v>469</v>
      </c>
      <c r="G29" s="45">
        <f t="shared" si="2"/>
        <v>59.787111989291859</v>
      </c>
      <c r="H29" s="45">
        <f t="shared" si="3"/>
        <v>5.4547569202140034</v>
      </c>
      <c r="I29" s="53">
        <f t="shared" si="4"/>
        <v>537</v>
      </c>
      <c r="J29" s="45">
        <f t="shared" si="5"/>
        <v>55.088223225276977</v>
      </c>
      <c r="K29" s="46">
        <f t="shared" si="6"/>
        <v>4.3257612373127117</v>
      </c>
    </row>
    <row r="30" spans="1:12" s="148" customFormat="1" ht="12" thickBot="1">
      <c r="A30" s="247"/>
      <c r="B30" s="76" t="s">
        <v>40</v>
      </c>
      <c r="C30" s="163">
        <v>38</v>
      </c>
      <c r="D30" s="59">
        <f t="shared" si="0"/>
        <v>19.968470835522858</v>
      </c>
      <c r="E30" s="59">
        <f t="shared" si="1"/>
        <v>0.99580712788259962</v>
      </c>
      <c r="F30" s="163">
        <v>278</v>
      </c>
      <c r="G30" s="59">
        <f t="shared" si="2"/>
        <v>35.438842501115431</v>
      </c>
      <c r="H30" s="59">
        <f t="shared" si="3"/>
        <v>3.2333100721097932</v>
      </c>
      <c r="I30" s="147">
        <f t="shared" si="4"/>
        <v>316</v>
      </c>
      <c r="J30" s="59">
        <f t="shared" si="5"/>
        <v>32.416906032006565</v>
      </c>
      <c r="K30" s="60">
        <f t="shared" si="6"/>
        <v>2.5455131303367167</v>
      </c>
    </row>
    <row r="31" spans="1:12" ht="14.4" thickBot="1">
      <c r="A31" s="142" t="s">
        <v>41</v>
      </c>
      <c r="B31" s="32" t="s">
        <v>42</v>
      </c>
      <c r="C31" s="164">
        <v>0</v>
      </c>
      <c r="D31" s="14">
        <f t="shared" si="0"/>
        <v>0</v>
      </c>
      <c r="E31" s="14">
        <f t="shared" si="1"/>
        <v>0</v>
      </c>
      <c r="F31" s="164">
        <v>3</v>
      </c>
      <c r="G31" s="14">
        <f t="shared" si="2"/>
        <v>0.38243355217031039</v>
      </c>
      <c r="H31" s="14">
        <f t="shared" si="3"/>
        <v>3.4891835310537335E-2</v>
      </c>
      <c r="I31" s="71">
        <f t="shared" si="4"/>
        <v>3</v>
      </c>
      <c r="J31" s="14">
        <f t="shared" si="5"/>
        <v>0.30775543701272057</v>
      </c>
      <c r="K31" s="69">
        <f t="shared" si="6"/>
        <v>2.4166263895601739E-2</v>
      </c>
    </row>
    <row r="32" spans="1:12" ht="14.4" thickBot="1">
      <c r="A32" s="142" t="s">
        <v>43</v>
      </c>
      <c r="B32" s="32" t="s">
        <v>44</v>
      </c>
      <c r="C32" s="164">
        <v>1</v>
      </c>
      <c r="D32" s="14">
        <f t="shared" si="0"/>
        <v>0.52548607461902264</v>
      </c>
      <c r="E32" s="14">
        <f t="shared" si="1"/>
        <v>2.6205450733752619E-2</v>
      </c>
      <c r="F32" s="164">
        <v>0</v>
      </c>
      <c r="G32" s="14">
        <f t="shared" si="2"/>
        <v>0</v>
      </c>
      <c r="H32" s="14">
        <f t="shared" si="3"/>
        <v>0</v>
      </c>
      <c r="I32" s="71">
        <f t="shared" si="4"/>
        <v>1</v>
      </c>
      <c r="J32" s="14">
        <f t="shared" si="5"/>
        <v>0.10258514567090685</v>
      </c>
      <c r="K32" s="69">
        <f t="shared" si="6"/>
        <v>8.055421298533913E-3</v>
      </c>
    </row>
    <row r="33" spans="1:11" ht="14.4" thickBot="1">
      <c r="A33" s="142" t="s">
        <v>45</v>
      </c>
      <c r="B33" s="32" t="s">
        <v>46</v>
      </c>
      <c r="C33" s="164">
        <v>17</v>
      </c>
      <c r="D33" s="14">
        <f t="shared" si="0"/>
        <v>8.9332632685233833</v>
      </c>
      <c r="E33" s="14">
        <f t="shared" si="1"/>
        <v>0.44549266247379454</v>
      </c>
      <c r="F33" s="164">
        <v>10</v>
      </c>
      <c r="G33" s="14">
        <f t="shared" si="2"/>
        <v>1.274778507234368</v>
      </c>
      <c r="H33" s="14">
        <f t="shared" si="3"/>
        <v>0.11630611770179111</v>
      </c>
      <c r="I33" s="71">
        <f t="shared" si="4"/>
        <v>27</v>
      </c>
      <c r="J33" s="14">
        <f t="shared" si="5"/>
        <v>2.769798933114485</v>
      </c>
      <c r="K33" s="69">
        <f t="shared" si="6"/>
        <v>0.21749637506041566</v>
      </c>
    </row>
    <row r="34" spans="1:11" ht="14.4" thickBot="1">
      <c r="A34" s="142" t="s">
        <v>47</v>
      </c>
      <c r="B34" s="32" t="s">
        <v>48</v>
      </c>
      <c r="C34" s="164">
        <v>224</v>
      </c>
      <c r="D34" s="14">
        <f t="shared" si="0"/>
        <v>117.70888071466106</v>
      </c>
      <c r="E34" s="14">
        <f t="shared" si="1"/>
        <v>5.8700209643605872</v>
      </c>
      <c r="F34" s="164">
        <v>279</v>
      </c>
      <c r="G34" s="14">
        <f t="shared" si="2"/>
        <v>35.566320351838868</v>
      </c>
      <c r="H34" s="14">
        <f t="shared" si="3"/>
        <v>3.2449406838799719</v>
      </c>
      <c r="I34" s="71">
        <f t="shared" si="4"/>
        <v>503</v>
      </c>
      <c r="J34" s="14">
        <f t="shared" si="5"/>
        <v>51.60032827246615</v>
      </c>
      <c r="K34" s="69">
        <f t="shared" si="6"/>
        <v>4.051876913162558</v>
      </c>
    </row>
    <row r="35" spans="1:11" ht="14.4" thickBot="1">
      <c r="A35" s="142" t="s">
        <v>49</v>
      </c>
      <c r="B35" s="32" t="s">
        <v>50</v>
      </c>
      <c r="C35" s="164">
        <v>90</v>
      </c>
      <c r="D35" s="14">
        <f t="shared" si="0"/>
        <v>47.293746715712032</v>
      </c>
      <c r="E35" s="14">
        <f t="shared" si="1"/>
        <v>2.358490566037736</v>
      </c>
      <c r="F35" s="164">
        <v>280</v>
      </c>
      <c r="G35" s="14">
        <f t="shared" si="2"/>
        <v>35.693798202562306</v>
      </c>
      <c r="H35" s="14">
        <f t="shared" si="3"/>
        <v>3.2565712956501511</v>
      </c>
      <c r="I35" s="71">
        <f t="shared" si="4"/>
        <v>370</v>
      </c>
      <c r="J35" s="14">
        <f t="shared" si="5"/>
        <v>37.956503898235539</v>
      </c>
      <c r="K35" s="69">
        <f t="shared" si="6"/>
        <v>2.9805058804575477</v>
      </c>
    </row>
    <row r="36" spans="1:11" ht="13.8">
      <c r="A36" s="233" t="s">
        <v>62</v>
      </c>
      <c r="B36" s="89" t="s">
        <v>63</v>
      </c>
      <c r="C36" s="162">
        <v>0</v>
      </c>
      <c r="D36" s="57">
        <f t="shared" si="0"/>
        <v>0</v>
      </c>
      <c r="E36" s="57">
        <f t="shared" si="1"/>
        <v>0</v>
      </c>
      <c r="F36" s="162">
        <v>20</v>
      </c>
      <c r="G36" s="57">
        <f t="shared" si="2"/>
        <v>2.5495570144687361</v>
      </c>
      <c r="H36" s="57">
        <f t="shared" si="3"/>
        <v>0.23261223540358222</v>
      </c>
      <c r="I36" s="109">
        <f t="shared" si="4"/>
        <v>20</v>
      </c>
      <c r="J36" s="57">
        <f t="shared" si="5"/>
        <v>2.0517029134181373</v>
      </c>
      <c r="K36" s="58">
        <f t="shared" si="6"/>
        <v>0.16110842597067826</v>
      </c>
    </row>
    <row r="37" spans="1:11" s="10" customFormat="1" ht="11.4">
      <c r="A37" s="234"/>
      <c r="B37" s="161" t="s">
        <v>64</v>
      </c>
      <c r="C37" s="166">
        <v>0</v>
      </c>
      <c r="D37" s="153">
        <f t="shared" si="0"/>
        <v>0</v>
      </c>
      <c r="E37" s="153">
        <f t="shared" si="1"/>
        <v>0</v>
      </c>
      <c r="F37" s="175">
        <v>0</v>
      </c>
      <c r="G37" s="153">
        <f t="shared" si="2"/>
        <v>0</v>
      </c>
      <c r="H37" s="153">
        <f t="shared" si="3"/>
        <v>0</v>
      </c>
      <c r="I37" s="155">
        <f t="shared" si="4"/>
        <v>0</v>
      </c>
      <c r="J37" s="153">
        <f t="shared" si="5"/>
        <v>0</v>
      </c>
      <c r="K37" s="156">
        <f t="shared" si="6"/>
        <v>0</v>
      </c>
    </row>
    <row r="38" spans="1:11" s="10" customFormat="1" ht="12" thickBot="1">
      <c r="A38" s="235"/>
      <c r="B38" s="76" t="s">
        <v>65</v>
      </c>
      <c r="C38" s="167">
        <v>0</v>
      </c>
      <c r="D38" s="157">
        <f t="shared" si="0"/>
        <v>0</v>
      </c>
      <c r="E38" s="157">
        <f t="shared" si="1"/>
        <v>0</v>
      </c>
      <c r="F38" s="177">
        <v>0</v>
      </c>
      <c r="G38" s="157">
        <f t="shared" si="2"/>
        <v>0</v>
      </c>
      <c r="H38" s="157">
        <f t="shared" si="3"/>
        <v>0</v>
      </c>
      <c r="I38" s="159">
        <f t="shared" si="4"/>
        <v>0</v>
      </c>
      <c r="J38" s="157">
        <f t="shared" si="5"/>
        <v>0</v>
      </c>
      <c r="K38" s="160">
        <f t="shared" si="6"/>
        <v>0</v>
      </c>
    </row>
    <row r="39" spans="1:11" ht="19.2" customHeight="1" thickBot="1">
      <c r="A39" s="90"/>
      <c r="B39" s="91" t="s">
        <v>69</v>
      </c>
      <c r="C39" s="137">
        <v>3816</v>
      </c>
      <c r="D39" s="134">
        <f t="shared" si="0"/>
        <v>2005.2548607461902</v>
      </c>
      <c r="E39" s="134">
        <f t="shared" si="1"/>
        <v>100</v>
      </c>
      <c r="F39" s="137">
        <v>8598</v>
      </c>
      <c r="G39" s="134">
        <f t="shared" si="2"/>
        <v>1096.0545605201096</v>
      </c>
      <c r="H39" s="134">
        <f t="shared" si="3"/>
        <v>100</v>
      </c>
      <c r="I39" s="137">
        <f>I7+I9+I11+I12+SUM(I14:I18)+I22+SUM(I26:I29)+SUM(I31:I36)</f>
        <v>12414</v>
      </c>
      <c r="J39" s="134">
        <f t="shared" si="5"/>
        <v>1273.4919983586376</v>
      </c>
      <c r="K39" s="135">
        <f t="shared" si="6"/>
        <v>100</v>
      </c>
    </row>
    <row r="40" spans="1:11">
      <c r="A40" s="92"/>
      <c r="B40" s="93"/>
    </row>
    <row r="41" spans="1:11">
      <c r="A41" s="92"/>
      <c r="B41" s="96"/>
    </row>
    <row r="42" spans="1:11">
      <c r="A42" s="92"/>
      <c r="B42" s="94"/>
    </row>
    <row r="43" spans="1:11">
      <c r="A43" s="92"/>
      <c r="B43" s="94"/>
    </row>
  </sheetData>
  <mergeCells count="13">
    <mergeCell ref="I5:K5"/>
    <mergeCell ref="A4:C4"/>
    <mergeCell ref="A36:A38"/>
    <mergeCell ref="F5:H5"/>
    <mergeCell ref="C5:E5"/>
    <mergeCell ref="A22:A25"/>
    <mergeCell ref="A29:A30"/>
    <mergeCell ref="B5:B6"/>
    <mergeCell ref="A5:A6"/>
    <mergeCell ref="A7:A8"/>
    <mergeCell ref="A9:A10"/>
    <mergeCell ref="A12:A13"/>
    <mergeCell ref="A18:A21"/>
  </mergeCells>
  <phoneticPr fontId="0" type="noConversion"/>
  <printOptions horizontalCentered="1" verticalCentered="1"/>
  <pageMargins left="0.74803149606299213" right="0.74803149606299213" top="0.19685039370078741" bottom="0.39370078740157483" header="0" footer="0"/>
  <pageSetup paperSize="9" scale="85" orientation="landscape" horizontalDpi="1200" verticalDpi="1200" r:id="rId1"/>
  <headerFooter alignWithMargins="0">
    <oddFooter>&amp;L&amp;Z&amp;F * 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11</vt:i4>
      </vt:variant>
    </vt:vector>
  </HeadingPairs>
  <TitlesOfParts>
    <vt:vector size="11" baseType="lpstr">
      <vt:lpstr>В.Търново</vt:lpstr>
      <vt:lpstr>Г.Оряховица</vt:lpstr>
      <vt:lpstr>Елена</vt:lpstr>
      <vt:lpstr>Златарица</vt:lpstr>
      <vt:lpstr>Лясковец</vt:lpstr>
      <vt:lpstr>Павликени</vt:lpstr>
      <vt:lpstr>П.Тръмбеш</vt:lpstr>
      <vt:lpstr>Свищов</vt:lpstr>
      <vt:lpstr>Стражица</vt:lpstr>
      <vt:lpstr>Сухиндол</vt:lpstr>
      <vt:lpstr>Област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Rumi</dc:creator>
  <cp:lastModifiedBy>инж. Младен Герасимов</cp:lastModifiedBy>
  <cp:lastPrinted>2018-06-14T10:10:42Z</cp:lastPrinted>
  <dcterms:created xsi:type="dcterms:W3CDTF">2006-06-22T08:07:32Z</dcterms:created>
  <dcterms:modified xsi:type="dcterms:W3CDTF">2025-06-23T05:56:58Z</dcterms:modified>
</cp:coreProperties>
</file>